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1" documentId="8_{A8D9F221-2515-4402-9D3A-77A2FDECCBB6}" xr6:coauthVersionLast="47" xr6:coauthVersionMax="47" xr10:uidLastSave="{DA46C076-6FB0-4939-B031-4FF4B9812E26}"/>
  <bookViews>
    <workbookView xWindow="-38520" yWindow="-120" windowWidth="38640" windowHeight="21120" xr2:uid="{02F8972D-5E88-497C-B1A1-0CD07DFACB2E}"/>
  </bookViews>
  <sheets>
    <sheet name="Contents" sheetId="1" r:id="rId1"/>
    <sheet name="Disclaimer" sheetId="6" r:id="rId2"/>
    <sheet name="P&amp;L" sheetId="2" r:id="rId3"/>
    <sheet name="Balance sheet and cash flow" sheetId="3" r:id="rId4"/>
    <sheet name="Segments" sheetId="4" r:id="rId5"/>
  </sheets>
  <definedNames>
    <definedName name="_xlnm.Print_Area" localSheetId="3">'Balance sheet and cash flow'!$C$2:$O$25</definedName>
    <definedName name="_xlnm.Print_Area" localSheetId="2">'P&amp;L'!$C$2:$S$30</definedName>
    <definedName name="_xlnm.Print_Area" localSheetId="4">Segments!$C$2:$S$46</definedName>
    <definedName name="_xlnm.Print_Titles" localSheetId="3">'Balance sheet and cash flow'!$C:$C</definedName>
    <definedName name="_xlnm.Print_Titles" localSheetId="2">'P&amp;L'!$C:$C</definedName>
    <definedName name="_xlnm.Print_Titles" localSheetId="4">Segments!$C:$C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5" i="4" l="1"/>
  <c r="U36" i="4"/>
  <c r="O25" i="3"/>
  <c r="M25" i="3"/>
  <c r="L25" i="3"/>
  <c r="K25" i="3"/>
  <c r="I25" i="3"/>
  <c r="H25" i="3"/>
  <c r="G25" i="3"/>
  <c r="F25" i="3"/>
  <c r="E25" i="3"/>
  <c r="D25" i="3"/>
  <c r="O11" i="3" l="1"/>
  <c r="M11" i="3"/>
  <c r="L11" i="3"/>
  <c r="K11" i="3"/>
  <c r="I11" i="3"/>
  <c r="H11" i="3"/>
  <c r="G11" i="3"/>
  <c r="F11" i="3"/>
  <c r="E11" i="3"/>
  <c r="D11" i="3"/>
  <c r="V13" i="4"/>
  <c r="S14" i="4" l="1"/>
  <c r="Q14" i="4"/>
  <c r="R14" i="4"/>
  <c r="I14" i="4"/>
  <c r="J14" i="4"/>
  <c r="K14" i="4"/>
  <c r="L14" i="4"/>
  <c r="M14" i="4"/>
  <c r="H14" i="4"/>
  <c r="V10" i="4"/>
  <c r="U10" i="4"/>
  <c r="V15" i="4" s="1"/>
  <c r="P10" i="4"/>
  <c r="Q10" i="4"/>
  <c r="R10" i="4"/>
  <c r="S10" i="4"/>
  <c r="O10" i="4"/>
  <c r="E10" i="4"/>
  <c r="F10" i="4"/>
  <c r="G10" i="4"/>
  <c r="H10" i="4"/>
  <c r="I10" i="4"/>
  <c r="J10" i="4"/>
  <c r="K10" i="4"/>
  <c r="L10" i="4"/>
  <c r="M10" i="4"/>
  <c r="D10" i="4"/>
  <c r="H55" i="4" l="1"/>
  <c r="H25" i="4"/>
  <c r="J21" i="4" l="1"/>
  <c r="J51" i="4" l="1"/>
  <c r="J25" i="4" l="1"/>
  <c r="J55" i="4"/>
  <c r="K45" i="4" l="1"/>
  <c r="K44" i="4"/>
  <c r="J54" i="4" l="1"/>
  <c r="J24" i="4"/>
  <c r="K24" i="2"/>
  <c r="K18" i="2"/>
  <c r="K23" i="2"/>
  <c r="K17" i="2"/>
  <c r="J26" i="4" l="1"/>
  <c r="J56" i="4"/>
  <c r="J45" i="4"/>
  <c r="J44" i="4"/>
  <c r="J18" i="2" l="1"/>
  <c r="J24" i="2"/>
  <c r="J17" i="2"/>
  <c r="J23" i="2"/>
  <c r="V28" i="2" l="1"/>
  <c r="I28" i="2"/>
  <c r="H28" i="2"/>
  <c r="R28" i="2"/>
  <c r="Q28" i="2"/>
  <c r="H10" i="2"/>
  <c r="H41" i="4"/>
  <c r="H31" i="2" s="1"/>
  <c r="I41" i="4"/>
  <c r="I31" i="2" s="1"/>
  <c r="J41" i="4"/>
  <c r="J31" i="2" s="1"/>
  <c r="K41" i="4"/>
  <c r="K31" i="2" s="1"/>
  <c r="L41" i="4"/>
  <c r="L31" i="2" s="1"/>
  <c r="M41" i="4"/>
  <c r="M31" i="2" s="1"/>
  <c r="S31" i="4"/>
  <c r="K28" i="2"/>
  <c r="L31" i="4"/>
  <c r="H31" i="4"/>
  <c r="R24" i="4"/>
  <c r="H54" i="4"/>
  <c r="L55" i="4"/>
  <c r="L54" i="4"/>
  <c r="Q54" i="4"/>
  <c r="Q55" i="4"/>
  <c r="S54" i="4"/>
  <c r="S55" i="4"/>
  <c r="V55" i="4"/>
  <c r="V54" i="4"/>
  <c r="R36" i="4"/>
  <c r="V36" i="4"/>
  <c r="S36" i="4"/>
  <c r="M36" i="4"/>
  <c r="H36" i="4"/>
  <c r="I36" i="4"/>
  <c r="J36" i="4"/>
  <c r="K36" i="4"/>
  <c r="J31" i="4"/>
  <c r="J28" i="2" s="1"/>
  <c r="S28" i="2"/>
  <c r="M28" i="2"/>
  <c r="L28" i="2"/>
  <c r="V51" i="4"/>
  <c r="V25" i="4"/>
  <c r="V24" i="4"/>
  <c r="V21" i="4"/>
  <c r="S51" i="4"/>
  <c r="Q51" i="4"/>
  <c r="L51" i="4"/>
  <c r="H51" i="4"/>
  <c r="K55" i="4"/>
  <c r="K54" i="4"/>
  <c r="S41" i="4"/>
  <c r="S31" i="2" s="1"/>
  <c r="L36" i="4"/>
  <c r="S25" i="4"/>
  <c r="Q25" i="4"/>
  <c r="L25" i="4"/>
  <c r="S24" i="4"/>
  <c r="Q24" i="4"/>
  <c r="L24" i="4"/>
  <c r="H24" i="4"/>
  <c r="S21" i="4"/>
  <c r="Q21" i="4"/>
  <c r="L21" i="4"/>
  <c r="H21" i="4"/>
  <c r="K24" i="4"/>
  <c r="S13" i="4"/>
  <c r="L13" i="4"/>
  <c r="S44" i="4"/>
  <c r="Q45" i="4"/>
  <c r="L45" i="4"/>
  <c r="S24" i="2"/>
  <c r="V24" i="2"/>
  <c r="Q24" i="2"/>
  <c r="L24" i="2"/>
  <c r="H24" i="2"/>
  <c r="S23" i="2"/>
  <c r="V23" i="2"/>
  <c r="Q23" i="2"/>
  <c r="L23" i="2"/>
  <c r="H23" i="2"/>
  <c r="S18" i="2"/>
  <c r="V18" i="2"/>
  <c r="Q18" i="2"/>
  <c r="L18" i="2"/>
  <c r="H18" i="2"/>
  <c r="S17" i="2"/>
  <c r="V17" i="2"/>
  <c r="Q17" i="2"/>
  <c r="L17" i="2"/>
  <c r="H17" i="2"/>
  <c r="S10" i="2"/>
  <c r="L10" i="2"/>
  <c r="K31" i="4" l="1"/>
  <c r="V41" i="4"/>
  <c r="V31" i="2" s="1"/>
  <c r="M31" i="4"/>
  <c r="R51" i="4"/>
  <c r="K25" i="4"/>
  <c r="R41" i="4"/>
  <c r="R31" i="2" s="1"/>
  <c r="Q36" i="4"/>
  <c r="Q41" i="4"/>
  <c r="Q31" i="2" s="1"/>
  <c r="V31" i="4"/>
  <c r="K21" i="4"/>
  <c r="R25" i="4"/>
  <c r="H15" i="4"/>
  <c r="H13" i="4"/>
  <c r="K51" i="4"/>
  <c r="K56" i="4" s="1"/>
  <c r="I13" i="4"/>
  <c r="Q31" i="4"/>
  <c r="I31" i="4"/>
  <c r="R55" i="4"/>
  <c r="S56" i="4"/>
  <c r="I55" i="4"/>
  <c r="V56" i="4"/>
  <c r="R21" i="4"/>
  <c r="H56" i="4"/>
  <c r="M54" i="4"/>
  <c r="M55" i="4"/>
  <c r="Q56" i="4"/>
  <c r="L56" i="4"/>
  <c r="I54" i="4"/>
  <c r="R54" i="4"/>
  <c r="V44" i="4"/>
  <c r="V45" i="4"/>
  <c r="M25" i="4"/>
  <c r="V26" i="4"/>
  <c r="L44" i="4"/>
  <c r="I25" i="4"/>
  <c r="S26" i="4"/>
  <c r="Q26" i="4"/>
  <c r="L26" i="4"/>
  <c r="L15" i="4"/>
  <c r="H44" i="4"/>
  <c r="M10" i="2"/>
  <c r="I23" i="2"/>
  <c r="I18" i="2"/>
  <c r="R23" i="2"/>
  <c r="I24" i="2"/>
  <c r="I24" i="4"/>
  <c r="M24" i="2"/>
  <c r="R24" i="2"/>
  <c r="M24" i="4"/>
  <c r="M51" i="4"/>
  <c r="I21" i="4"/>
  <c r="H26" i="4"/>
  <c r="M21" i="4"/>
  <c r="M23" i="2"/>
  <c r="M13" i="4"/>
  <c r="Q44" i="4"/>
  <c r="I17" i="2"/>
  <c r="I51" i="4"/>
  <c r="M17" i="2"/>
  <c r="M18" i="2"/>
  <c r="R17" i="2"/>
  <c r="R18" i="2"/>
  <c r="S15" i="4"/>
  <c r="S45" i="4"/>
  <c r="I45" i="4" l="1"/>
  <c r="I56" i="4"/>
  <c r="I44" i="4"/>
  <c r="I26" i="4"/>
  <c r="R26" i="4"/>
  <c r="R31" i="4"/>
  <c r="R13" i="4"/>
  <c r="J13" i="4"/>
  <c r="M44" i="4"/>
  <c r="K26" i="4"/>
  <c r="M56" i="4"/>
  <c r="M45" i="4"/>
  <c r="M26" i="4"/>
  <c r="R45" i="4"/>
  <c r="R44" i="4"/>
  <c r="M15" i="4"/>
  <c r="R56" i="4"/>
  <c r="J15" i="4" l="1"/>
  <c r="J10" i="2"/>
  <c r="I10" i="2"/>
  <c r="I15" i="4"/>
  <c r="Q13" i="4"/>
  <c r="K13" i="4"/>
  <c r="V10" i="2"/>
  <c r="R10" i="2" l="1"/>
  <c r="R15" i="4"/>
  <c r="Q10" i="2"/>
  <c r="Q15" i="4"/>
  <c r="K15" i="4"/>
  <c r="K10" i="2"/>
</calcChain>
</file>

<file path=xl/sharedStrings.xml><?xml version="1.0" encoding="utf-8"?>
<sst xmlns="http://schemas.openxmlformats.org/spreadsheetml/2006/main" count="157" uniqueCount="89">
  <si>
    <t>Disclaimer</t>
  </si>
  <si>
    <t>P&amp;L</t>
  </si>
  <si>
    <t>Segments</t>
  </si>
  <si>
    <t>← Contents</t>
  </si>
  <si>
    <t>Revenue</t>
  </si>
  <si>
    <t>Organic growth, %</t>
  </si>
  <si>
    <t>Total growth, %</t>
  </si>
  <si>
    <t>EBITDA</t>
  </si>
  <si>
    <t>Adj. EBITDA</t>
  </si>
  <si>
    <t>Special items</t>
  </si>
  <si>
    <t>Adj. EBITDA margin</t>
  </si>
  <si>
    <t>EBITDA margin</t>
  </si>
  <si>
    <t>EBITA</t>
  </si>
  <si>
    <t>Adj. EBITA</t>
  </si>
  <si>
    <t>Adj. EBITA margin</t>
  </si>
  <si>
    <t>EBITA margin</t>
  </si>
  <si>
    <t>Order book growth, %</t>
  </si>
  <si>
    <t>Total number of companies, end of period</t>
  </si>
  <si>
    <t>Companies included in organic growth</t>
  </si>
  <si>
    <t>FTEs, end of period</t>
  </si>
  <si>
    <t>Net working capital (NWC)</t>
  </si>
  <si>
    <t>Equity</t>
  </si>
  <si>
    <t>Net debt (NIBD, incl. lease liabilities)</t>
  </si>
  <si>
    <t>Capital employed</t>
  </si>
  <si>
    <t>Number of shares, end of period (million)</t>
  </si>
  <si>
    <t>Average number of shares, diluted (million)</t>
  </si>
  <si>
    <t>Cash flow from operating activities</t>
  </si>
  <si>
    <t>Net investments (capex)</t>
  </si>
  <si>
    <t>Free cash flow</t>
  </si>
  <si>
    <t>Adjusted free cash flow</t>
  </si>
  <si>
    <t>Combined Adj. EBITDA, LTM</t>
  </si>
  <si>
    <t>Leverage (Net debt / Combined Adj. EBITDA LTM)</t>
  </si>
  <si>
    <t>Denmark</t>
  </si>
  <si>
    <t>Switzerland</t>
  </si>
  <si>
    <t>Total</t>
  </si>
  <si>
    <t>Group / corporate functions</t>
  </si>
  <si>
    <t>Order book</t>
  </si>
  <si>
    <t/>
  </si>
  <si>
    <t>Unaudited</t>
  </si>
  <si>
    <t>Factbook | H1 2026</t>
  </si>
  <si>
    <t>Section</t>
  </si>
  <si>
    <t>DKK’000</t>
  </si>
  <si>
    <t>Revenue and growth</t>
  </si>
  <si>
    <t>Acquisitions</t>
  </si>
  <si>
    <t>Companies and employees (Stand-alone)</t>
  </si>
  <si>
    <t>Q1-24</t>
  </si>
  <si>
    <t>Q2-24</t>
  </si>
  <si>
    <t>Q3-24</t>
  </si>
  <si>
    <t>Q4-24</t>
  </si>
  <si>
    <t>Q1-25</t>
  </si>
  <si>
    <t>Q2-25</t>
  </si>
  <si>
    <t>Q3-25</t>
  </si>
  <si>
    <t>Q4-25</t>
  </si>
  <si>
    <t>Q1-26</t>
  </si>
  <si>
    <t>Q2-26</t>
  </si>
  <si>
    <t>H1-24</t>
  </si>
  <si>
    <t>H2-24</t>
  </si>
  <si>
    <t>H1-25</t>
  </si>
  <si>
    <t>H2-25</t>
  </si>
  <si>
    <t>H1-26</t>
  </si>
  <si>
    <t>FY-24</t>
  </si>
  <si>
    <t>FY-25</t>
  </si>
  <si>
    <t>Quarterly figures</t>
  </si>
  <si>
    <r>
      <t xml:space="preserve">Order book, end of period </t>
    </r>
    <r>
      <rPr>
        <i/>
        <sz val="8"/>
        <color theme="1"/>
        <rFont val="Arial"/>
        <family val="2"/>
      </rPr>
      <t>(DKKbn)</t>
    </r>
  </si>
  <si>
    <t>Yearly</t>
  </si>
  <si>
    <t>Half year</t>
  </si>
  <si>
    <t>2. P&amp;L</t>
  </si>
  <si>
    <t>Balance sheet</t>
  </si>
  <si>
    <t>Cash flow</t>
  </si>
  <si>
    <t>Key figures</t>
  </si>
  <si>
    <t>Cash conversion rate</t>
  </si>
  <si>
    <t>Adj. cash conversion rate</t>
  </si>
  <si>
    <t>4. Segments</t>
  </si>
  <si>
    <r>
      <t xml:space="preserve">Total growth </t>
    </r>
    <r>
      <rPr>
        <i/>
        <sz val="8"/>
        <color rgb="FF196B24"/>
        <rFont val="Arial"/>
        <family val="2"/>
      </rPr>
      <t>(%)</t>
    </r>
  </si>
  <si>
    <t>Reported EBITA</t>
  </si>
  <si>
    <t>Reported EBITA margin</t>
  </si>
  <si>
    <t>Number of companies</t>
  </si>
  <si>
    <t>Acquired companies in the period</t>
  </si>
  <si>
    <t>Share of revenue</t>
  </si>
  <si>
    <t>EBITDA per segment</t>
  </si>
  <si>
    <t>EBITDA margin per segment</t>
  </si>
  <si>
    <t>Balance sheet and cash flow</t>
  </si>
  <si>
    <t>3. Balance sheet and cash flow</t>
  </si>
  <si>
    <r>
      <t>Organic growth, % (ownership period</t>
    </r>
    <r>
      <rPr>
        <vertAlign val="superscript"/>
        <sz val="8"/>
        <color rgb="FF000000"/>
        <rFont val="Arial"/>
        <family val="2"/>
      </rPr>
      <t>1</t>
    </r>
    <r>
      <rPr>
        <sz val="8"/>
        <color rgb="FF000000"/>
        <rFont val="Arial"/>
        <family val="2"/>
      </rPr>
      <t>)</t>
    </r>
  </si>
  <si>
    <t>1. Disclaimer</t>
  </si>
  <si>
    <t xml:space="preserve">This publication has been prepared by InstallatørGruppen A/S for information purposes only. It is not an offer or solicitation of any offers to purchase or sell any securities, currency or financial instruments. Whilst reasonable care has been taken to ensure that the content of this publication is not untrue or misleading, no representation is made as to its accuracy or completeness, and no liability is accepted for any loss arising from reliance on it. </t>
  </si>
  <si>
    <t>1) Growth generated by companies that were part of the Group in the previous period.</t>
  </si>
  <si>
    <r>
      <t>Acquired companies</t>
    </r>
    <r>
      <rPr>
        <b/>
        <vertAlign val="superscript"/>
        <sz val="8"/>
        <color theme="1"/>
        <rFont val="Arial"/>
        <family val="2"/>
      </rPr>
      <t>2</t>
    </r>
  </si>
  <si>
    <t>2) Excluding add-ons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</si>
</sst>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
    <numFmt numFmtId="165" formatCode="#,##0.0;\(#,##0.0\);\-"/>
    <numFmt numFmtId="166" formatCode="0.0%;\(0.0%\);\-"/>
    <numFmt numFmtId="167" formatCode="0.0\x;\(0.0\x\);\-"/>
    <numFmt numFmtId="168" formatCode="_-* #,##0_-;\-* #,##0_-;_-* &quot;-&quot;??_-;_-@_-"/>
    <numFmt numFmtId="169" formatCode="0.0%"/>
    <numFmt numFmtId="170" formatCode="0.0"/>
    <numFmt numFmtId="171" formatCode="#,##0.0"/>
  </numFmts>
  <fonts count="35" x14ac:knownFonts="1">
    <font>
      <sz val="11"/>
      <color theme="1"/>
      <name val="Aptos"/>
      <family val="2"/>
    </font>
    <font>
      <sz val="11"/>
      <color theme="1"/>
      <name val="Aptos Narrow"/>
      <family val="2"/>
      <scheme val="minor"/>
    </font>
    <font>
      <b/>
      <sz val="11"/>
      <color theme="1"/>
      <name val="Aptos"/>
      <family val="2"/>
    </font>
    <font>
      <u/>
      <sz val="11"/>
      <color theme="10"/>
      <name val="Aptos"/>
      <family val="2"/>
    </font>
    <font>
      <sz val="8"/>
      <color theme="1"/>
      <name val="Arial"/>
      <family val="2"/>
    </font>
    <font>
      <b/>
      <sz val="8"/>
      <color rgb="FF196B24"/>
      <name val="Arial"/>
      <family val="2"/>
    </font>
    <font>
      <b/>
      <sz val="8"/>
      <color rgb="FFFFFFFF"/>
      <name val="Arial"/>
      <family val="2"/>
    </font>
    <font>
      <sz val="10"/>
      <color theme="1"/>
      <name val="Arial"/>
      <family val="2"/>
    </font>
    <font>
      <b/>
      <sz val="10"/>
      <color rgb="FF196B24"/>
      <name val="Arial"/>
      <family val="2"/>
    </font>
    <font>
      <i/>
      <sz val="10"/>
      <color rgb="FF767171"/>
      <name val="Arial"/>
      <family val="2"/>
    </font>
    <font>
      <b/>
      <sz val="10"/>
      <color rgb="FFFFFFFF"/>
      <name val="Arial"/>
      <family val="2"/>
    </font>
    <font>
      <i/>
      <u/>
      <sz val="8"/>
      <color rgb="FF2E8B3C"/>
      <name val="Arial"/>
      <family val="2"/>
    </font>
    <font>
      <sz val="8"/>
      <color rgb="FF0000FF"/>
      <name val="Arial"/>
      <family val="2"/>
    </font>
    <font>
      <b/>
      <sz val="8"/>
      <color rgb="FF0000FF"/>
      <name val="Arial"/>
      <family val="2"/>
    </font>
    <font>
      <b/>
      <sz val="8"/>
      <color theme="1"/>
      <name val="Arial"/>
      <family val="2"/>
    </font>
    <font>
      <i/>
      <sz val="8"/>
      <color theme="1"/>
      <name val="Arial"/>
      <family val="2"/>
    </font>
    <font>
      <b/>
      <sz val="8"/>
      <color rgb="FF1F3864"/>
      <name val="Arial"/>
      <family val="2"/>
    </font>
    <font>
      <sz val="9"/>
      <color rgb="FF767171"/>
      <name val="Arial"/>
      <family val="2"/>
    </font>
    <font>
      <b/>
      <sz val="8"/>
      <name val="Arial"/>
      <family val="2"/>
    </font>
    <font>
      <sz val="8"/>
      <name val="Arial"/>
      <family val="2"/>
    </font>
    <font>
      <sz val="11"/>
      <color theme="1"/>
      <name val="Aptos"/>
      <family val="2"/>
    </font>
    <font>
      <sz val="9"/>
      <color theme="1"/>
      <name val="Arial"/>
      <family val="2"/>
    </font>
    <font>
      <b/>
      <sz val="8"/>
      <color theme="0"/>
      <name val="Arial"/>
      <family val="2"/>
    </font>
    <font>
      <sz val="11"/>
      <color theme="0"/>
      <name val="Aptos"/>
      <family val="2"/>
    </font>
    <font>
      <sz val="11"/>
      <name val="Aptos"/>
      <family val="2"/>
    </font>
    <font>
      <i/>
      <sz val="8"/>
      <name val="Arial"/>
      <family val="2"/>
    </font>
    <font>
      <b/>
      <sz val="11"/>
      <name val="Aptos"/>
      <family val="2"/>
    </font>
    <font>
      <sz val="8"/>
      <color rgb="FF000000"/>
      <name val="Arial"/>
      <family val="2"/>
    </font>
    <font>
      <b/>
      <sz val="8"/>
      <color rgb="FF000000"/>
      <name val="Arial"/>
      <family val="2"/>
    </font>
    <font>
      <i/>
      <sz val="8"/>
      <color rgb="FF196B24"/>
      <name val="Arial"/>
      <family val="2"/>
    </font>
    <font>
      <vertAlign val="superscript"/>
      <sz val="8"/>
      <color rgb="FF000000"/>
      <name val="Arial"/>
      <family val="2"/>
    </font>
    <font>
      <vertAlign val="superscript"/>
      <sz val="10"/>
      <color theme="1"/>
      <name val="Arial"/>
      <family val="2"/>
    </font>
    <font>
      <b/>
      <sz val="10"/>
      <name val="Arial"/>
      <family val="2"/>
    </font>
    <font>
      <sz val="10"/>
      <name val="Arial"/>
      <family val="2"/>
    </font>
    <font>
      <b/>
      <vertAlign val="superscript"/>
      <sz val="8"/>
      <color theme="1"/>
      <name val="Arial"/>
      <family val="2"/>
    </font>
  </fonts>
  <fills count="7">
    <fill>
      <patternFill patternType="none"/>
    </fill>
    <fill>
      <patternFill patternType="gray125"/>
    </fill>
    <fill>
      <patternFill patternType="solid">
        <fgColor rgb="FF196B24"/>
        <bgColor indexed="64"/>
      </patternFill>
    </fill>
    <fill>
      <patternFill patternType="solid">
        <fgColor theme="0" tint="-4.9989318521683403E-2"/>
        <bgColor indexed="64"/>
      </patternFill>
    </fill>
    <fill>
      <patternFill patternType="solid">
        <fgColor rgb="FFE2EFDA"/>
        <bgColor indexed="64"/>
      </patternFill>
    </fill>
    <fill>
      <patternFill patternType="solid">
        <fgColor theme="6"/>
        <bgColor indexed="64"/>
      </patternFill>
    </fill>
    <fill>
      <patternFill patternType="solid">
        <fgColor theme="9" tint="0.79998168889431442"/>
        <bgColor indexed="64"/>
      </patternFill>
    </fill>
  </fills>
  <borders count="12">
    <border>
      <left/>
      <right/>
      <top/>
      <bottom/>
      <diagonal/>
    </border>
    <border>
      <left/>
      <right/>
      <top/>
      <bottom style="thin">
        <color rgb="FF2E8B3C"/>
      </bottom>
      <diagonal/>
    </border>
    <border>
      <left/>
      <right/>
      <top style="thin">
        <color rgb="FFBFBFBF"/>
      </top>
      <bottom/>
      <diagonal/>
    </border>
    <border>
      <left/>
      <right/>
      <top/>
      <bottom style="thin">
        <color rgb="FFE2E2E2"/>
      </bottom>
      <diagonal/>
    </border>
    <border>
      <left/>
      <right/>
      <top style="thin">
        <color rgb="FFE2E2E2"/>
      </top>
      <bottom style="thin">
        <color rgb="FFE2E2E2"/>
      </bottom>
      <diagonal/>
    </border>
    <border>
      <left/>
      <right/>
      <top style="thin">
        <color rgb="FF196B24"/>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hair">
        <color theme="0" tint="-0.249977111117893"/>
      </bottom>
      <diagonal/>
    </border>
    <border>
      <left/>
      <right style="thin">
        <color theme="0"/>
      </right>
      <top/>
      <bottom style="hair">
        <color theme="0" tint="-0.249977111117893"/>
      </bottom>
      <diagonal/>
    </border>
    <border>
      <left/>
      <right/>
      <top style="thin">
        <color theme="0"/>
      </top>
      <bottom/>
      <diagonal/>
    </border>
  </borders>
  <cellStyleXfs count="6">
    <xf numFmtId="0" fontId="0" fillId="0" borderId="0"/>
    <xf numFmtId="0" fontId="3" fillId="0" borderId="0"/>
    <xf numFmtId="43" fontId="20" fillId="0" borderId="0" applyFont="0" applyFill="0" applyBorder="0" applyAlignment="0" applyProtection="0"/>
    <xf numFmtId="9" fontId="20" fillId="0" borderId="0" applyFont="0" applyFill="0" applyBorder="0" applyAlignment="0" applyProtection="0"/>
    <xf numFmtId="0" fontId="21" fillId="0" borderId="0" applyNumberFormat="0" applyFill="0" applyBorder="0" applyAlignment="0" applyProtection="0"/>
    <xf numFmtId="0" fontId="1" fillId="4" borderId="0" applyNumberFormat="0" applyFont="0" applyBorder="0" applyAlignment="0" applyProtection="0">
      <alignment wrapText="1"/>
    </xf>
  </cellStyleXfs>
  <cellXfs count="120">
    <xf numFmtId="0" fontId="0" fillId="0" borderId="0" xfId="0"/>
    <xf numFmtId="0" fontId="4" fillId="0" borderId="0" xfId="0" applyFont="1" applyProtection="1">
      <protection locked="0"/>
    </xf>
    <xf numFmtId="0" fontId="4" fillId="0" borderId="0" xfId="0" applyFont="1"/>
    <xf numFmtId="0" fontId="7" fillId="0" borderId="0" xfId="0" applyFont="1" applyProtection="1">
      <protection locked="0"/>
    </xf>
    <xf numFmtId="0" fontId="7" fillId="0" borderId="0" xfId="0" applyFont="1"/>
    <xf numFmtId="0" fontId="9" fillId="0" borderId="0" xfId="0" applyFont="1" applyProtection="1">
      <protection locked="0"/>
    </xf>
    <xf numFmtId="0" fontId="10" fillId="2" borderId="0" xfId="0" applyFont="1" applyFill="1" applyProtection="1">
      <protection locked="0"/>
    </xf>
    <xf numFmtId="0" fontId="11" fillId="0" borderId="0" xfId="1" applyFont="1" applyProtection="1">
      <protection locked="0"/>
    </xf>
    <xf numFmtId="0" fontId="12" fillId="0" borderId="0" xfId="0" applyFont="1" applyAlignment="1" applyProtection="1">
      <alignment horizontal="right"/>
      <protection locked="0"/>
    </xf>
    <xf numFmtId="0" fontId="5" fillId="0" borderId="1" xfId="0" applyFont="1" applyBorder="1" applyProtection="1">
      <protection locked="0"/>
    </xf>
    <xf numFmtId="0" fontId="13" fillId="0" borderId="1" xfId="0" applyFont="1" applyBorder="1" applyAlignment="1" applyProtection="1">
      <alignment horizontal="right"/>
      <protection locked="0"/>
    </xf>
    <xf numFmtId="0" fontId="14" fillId="0" borderId="0" xfId="0" applyFont="1" applyProtection="1">
      <protection locked="0"/>
    </xf>
    <xf numFmtId="164" fontId="13" fillId="0" borderId="0" xfId="0" applyNumberFormat="1" applyFont="1" applyAlignment="1" applyProtection="1">
      <alignment horizontal="right"/>
      <protection locked="0"/>
    </xf>
    <xf numFmtId="166" fontId="12" fillId="0" borderId="0" xfId="0" applyNumberFormat="1" applyFont="1" applyAlignment="1" applyProtection="1">
      <alignment horizontal="right"/>
      <protection locked="0"/>
    </xf>
    <xf numFmtId="164" fontId="12" fillId="0" borderId="0" xfId="0" applyNumberFormat="1" applyFont="1" applyAlignment="1" applyProtection="1">
      <alignment horizontal="right"/>
      <protection locked="0"/>
    </xf>
    <xf numFmtId="0" fontId="16" fillId="0" borderId="0" xfId="0" applyFont="1" applyProtection="1">
      <protection locked="0"/>
    </xf>
    <xf numFmtId="0" fontId="13" fillId="0" borderId="0" xfId="0" applyFont="1" applyAlignment="1" applyProtection="1">
      <alignment horizontal="right"/>
      <protection locked="0"/>
    </xf>
    <xf numFmtId="0" fontId="12" fillId="0" borderId="0" xfId="0" applyFont="1" applyProtection="1">
      <protection locked="0"/>
    </xf>
    <xf numFmtId="0" fontId="4" fillId="0" borderId="0" xfId="0" applyFont="1" applyAlignment="1">
      <alignment horizontal="right"/>
    </xf>
    <xf numFmtId="0" fontId="17" fillId="0" borderId="0" xfId="0" applyFont="1" applyProtection="1">
      <protection locked="0"/>
    </xf>
    <xf numFmtId="0" fontId="19" fillId="0" borderId="0" xfId="0" applyFont="1" applyAlignment="1">
      <alignment vertical="top" wrapText="1"/>
    </xf>
    <xf numFmtId="164" fontId="4" fillId="0" borderId="0" xfId="0" applyNumberFormat="1" applyFont="1"/>
    <xf numFmtId="164" fontId="12" fillId="0" borderId="0" xfId="0" applyNumberFormat="1" applyFont="1" applyProtection="1">
      <protection locked="0"/>
    </xf>
    <xf numFmtId="0" fontId="23" fillId="5" borderId="7" xfId="0" applyFont="1" applyFill="1" applyBorder="1" applyAlignment="1" applyProtection="1">
      <alignment horizontal="centerContinuous"/>
      <protection locked="0"/>
    </xf>
    <xf numFmtId="0" fontId="23" fillId="5" borderId="8" xfId="0" applyFont="1" applyFill="1" applyBorder="1" applyAlignment="1" applyProtection="1">
      <alignment horizontal="centerContinuous"/>
      <protection locked="0"/>
    </xf>
    <xf numFmtId="0" fontId="22" fillId="5" borderId="7" xfId="0" applyFont="1" applyFill="1" applyBorder="1" applyAlignment="1" applyProtection="1">
      <alignment horizontal="centerContinuous"/>
      <protection locked="0"/>
    </xf>
    <xf numFmtId="0" fontId="22" fillId="5" borderId="0" xfId="0" applyFont="1" applyFill="1" applyAlignment="1" applyProtection="1">
      <alignment horizontal="centerContinuous"/>
      <protection locked="0"/>
    </xf>
    <xf numFmtId="0" fontId="23" fillId="5" borderId="0" xfId="0" applyFont="1" applyFill="1" applyAlignment="1" applyProtection="1">
      <alignment horizontal="centerContinuous"/>
      <protection locked="0"/>
    </xf>
    <xf numFmtId="0" fontId="4" fillId="3" borderId="9" xfId="0" applyFont="1" applyFill="1" applyBorder="1" applyAlignment="1" applyProtection="1">
      <alignment horizontal="right"/>
      <protection locked="0"/>
    </xf>
    <xf numFmtId="166" fontId="19" fillId="0" borderId="0" xfId="0" applyNumberFormat="1" applyFont="1" applyAlignment="1" applyProtection="1">
      <alignment horizontal="right"/>
      <protection locked="0"/>
    </xf>
    <xf numFmtId="164" fontId="18" fillId="0" borderId="0" xfId="0" applyNumberFormat="1" applyFont="1" applyAlignment="1" applyProtection="1">
      <alignment horizontal="right"/>
      <protection locked="0"/>
    </xf>
    <xf numFmtId="164" fontId="14" fillId="0" borderId="0" xfId="0" applyNumberFormat="1" applyFont="1" applyAlignment="1" applyProtection="1">
      <alignment horizontal="right"/>
      <protection locked="0"/>
    </xf>
    <xf numFmtId="164" fontId="19" fillId="0" borderId="0" xfId="0" applyNumberFormat="1" applyFont="1" applyAlignment="1" applyProtection="1">
      <alignment horizontal="right"/>
      <protection locked="0"/>
    </xf>
    <xf numFmtId="0" fontId="24" fillId="0" borderId="0" xfId="0" applyFont="1"/>
    <xf numFmtId="0" fontId="19" fillId="0" borderId="0" xfId="0" applyFont="1" applyProtection="1">
      <protection locked="0"/>
    </xf>
    <xf numFmtId="0" fontId="18" fillId="0" borderId="0" xfId="0" applyFont="1" applyProtection="1">
      <protection locked="0"/>
    </xf>
    <xf numFmtId="171" fontId="5" fillId="0" borderId="1" xfId="0" applyNumberFormat="1" applyFont="1" applyBorder="1" applyProtection="1">
      <protection locked="0"/>
    </xf>
    <xf numFmtId="170" fontId="14" fillId="0" borderId="0" xfId="0" applyNumberFormat="1" applyFont="1" applyProtection="1">
      <protection locked="0"/>
    </xf>
    <xf numFmtId="170" fontId="14" fillId="0" borderId="0" xfId="0" applyNumberFormat="1" applyFont="1" applyAlignment="1" applyProtection="1">
      <alignment horizontal="right"/>
      <protection locked="0"/>
    </xf>
    <xf numFmtId="170" fontId="0" fillId="0" borderId="0" xfId="0" applyNumberFormat="1"/>
    <xf numFmtId="0" fontId="2" fillId="0" borderId="0" xfId="0" applyFont="1"/>
    <xf numFmtId="0" fontId="26" fillId="0" borderId="0" xfId="0" applyFont="1"/>
    <xf numFmtId="0" fontId="14" fillId="0" borderId="0" xfId="0" applyFont="1"/>
    <xf numFmtId="0" fontId="8" fillId="0" borderId="0" xfId="0" applyFont="1" applyProtection="1">
      <protection locked="0"/>
    </xf>
    <xf numFmtId="0" fontId="4" fillId="3" borderId="10" xfId="0" applyFont="1" applyFill="1" applyBorder="1" applyAlignment="1" applyProtection="1">
      <alignment horizontal="right"/>
      <protection locked="0"/>
    </xf>
    <xf numFmtId="0" fontId="27" fillId="0" borderId="0" xfId="0" applyFont="1" applyProtection="1">
      <protection locked="0"/>
    </xf>
    <xf numFmtId="0" fontId="15" fillId="0" borderId="0" xfId="0" applyFont="1"/>
    <xf numFmtId="166" fontId="4" fillId="0" borderId="0" xfId="0" applyNumberFormat="1" applyFont="1" applyAlignment="1" applyProtection="1">
      <alignment horizontal="right"/>
      <protection locked="0"/>
    </xf>
    <xf numFmtId="0" fontId="14" fillId="0" borderId="2" xfId="0" applyFont="1" applyBorder="1" applyProtection="1">
      <protection locked="0"/>
    </xf>
    <xf numFmtId="0" fontId="12" fillId="0" borderId="0" xfId="0" quotePrefix="1" applyFont="1" applyAlignment="1" applyProtection="1">
      <alignment horizontal="right"/>
      <protection locked="0"/>
    </xf>
    <xf numFmtId="168" fontId="12" fillId="0" borderId="0" xfId="0" applyNumberFormat="1" applyFont="1" applyAlignment="1" applyProtection="1">
      <alignment horizontal="right"/>
      <protection locked="0"/>
    </xf>
    <xf numFmtId="168" fontId="13" fillId="0" borderId="1" xfId="2" applyNumberFormat="1" applyFont="1" applyFill="1" applyBorder="1" applyAlignment="1" applyProtection="1">
      <alignment horizontal="right"/>
      <protection locked="0"/>
    </xf>
    <xf numFmtId="0" fontId="6" fillId="2" borderId="6" xfId="0" applyFont="1" applyFill="1" applyBorder="1" applyAlignment="1" applyProtection="1">
      <alignment horizontal="center"/>
      <protection locked="0"/>
    </xf>
    <xf numFmtId="0" fontId="4" fillId="3" borderId="9" xfId="0" applyFont="1" applyFill="1" applyBorder="1" applyAlignment="1" applyProtection="1">
      <alignment horizontal="left"/>
      <protection locked="0"/>
    </xf>
    <xf numFmtId="0" fontId="23" fillId="5" borderId="6" xfId="0" applyFont="1" applyFill="1" applyBorder="1" applyAlignment="1" applyProtection="1">
      <alignment horizontal="center"/>
      <protection locked="0"/>
    </xf>
    <xf numFmtId="0" fontId="22" fillId="5" borderId="11" xfId="0" applyFont="1" applyFill="1" applyBorder="1" applyAlignment="1" applyProtection="1">
      <alignment horizontal="centerContinuous"/>
      <protection locked="0"/>
    </xf>
    <xf numFmtId="164" fontId="4" fillId="0" borderId="0" xfId="0" applyNumberFormat="1" applyFont="1" applyProtection="1">
      <protection locked="0"/>
    </xf>
    <xf numFmtId="164" fontId="18" fillId="0" borderId="2" xfId="0" applyNumberFormat="1" applyFont="1" applyBorder="1" applyAlignment="1" applyProtection="1">
      <alignment horizontal="right"/>
      <protection locked="0"/>
    </xf>
    <xf numFmtId="165" fontId="19" fillId="0" borderId="0" xfId="0" applyNumberFormat="1" applyFont="1" applyAlignment="1" applyProtection="1">
      <alignment horizontal="right"/>
      <protection locked="0"/>
    </xf>
    <xf numFmtId="0" fontId="28" fillId="0" borderId="0" xfId="0" applyFont="1" applyProtection="1">
      <protection locked="0"/>
    </xf>
    <xf numFmtId="167" fontId="18" fillId="0" borderId="0" xfId="0" applyNumberFormat="1" applyFont="1" applyAlignment="1" applyProtection="1">
      <alignment horizontal="right"/>
      <protection locked="0"/>
    </xf>
    <xf numFmtId="3" fontId="4" fillId="0" borderId="0" xfId="0" applyNumberFormat="1" applyFont="1" applyAlignment="1">
      <alignment horizontal="right"/>
    </xf>
    <xf numFmtId="9" fontId="4" fillId="0" borderId="0" xfId="3" applyFont="1"/>
    <xf numFmtId="169" fontId="4" fillId="0" borderId="0" xfId="3" applyNumberFormat="1" applyFont="1"/>
    <xf numFmtId="0" fontId="5" fillId="0" borderId="1" xfId="0" applyFont="1" applyBorder="1"/>
    <xf numFmtId="0" fontId="13" fillId="0" borderId="1" xfId="0" applyFont="1" applyBorder="1"/>
    <xf numFmtId="0" fontId="14" fillId="0" borderId="2" xfId="0" applyFont="1" applyBorder="1"/>
    <xf numFmtId="0" fontId="12" fillId="0" borderId="0" xfId="0" applyFont="1"/>
    <xf numFmtId="164" fontId="13" fillId="0" borderId="1" xfId="0" applyNumberFormat="1" applyFont="1" applyBorder="1"/>
    <xf numFmtId="164" fontId="19" fillId="0" borderId="0" xfId="0" applyNumberFormat="1" applyFont="1"/>
    <xf numFmtId="164" fontId="18" fillId="0" borderId="2" xfId="0" applyNumberFormat="1" applyFont="1" applyBorder="1"/>
    <xf numFmtId="166" fontId="25" fillId="0" borderId="0" xfId="0" applyNumberFormat="1" applyFont="1"/>
    <xf numFmtId="0" fontId="25" fillId="0" borderId="0" xfId="0" applyFont="1"/>
    <xf numFmtId="166" fontId="19" fillId="0" borderId="0" xfId="0" applyNumberFormat="1" applyFont="1"/>
    <xf numFmtId="0" fontId="19" fillId="0" borderId="0" xfId="0" applyFont="1"/>
    <xf numFmtId="166" fontId="19" fillId="0" borderId="0" xfId="0" applyNumberFormat="1" applyFont="1" applyAlignment="1">
      <alignment horizontal="right"/>
    </xf>
    <xf numFmtId="166" fontId="18" fillId="0" borderId="0" xfId="0" applyNumberFormat="1" applyFont="1"/>
    <xf numFmtId="164" fontId="18" fillId="0" borderId="0" xfId="0" applyNumberFormat="1" applyFont="1"/>
    <xf numFmtId="0" fontId="18" fillId="0" borderId="0" xfId="0" applyFont="1"/>
    <xf numFmtId="2" fontId="12" fillId="0" borderId="0" xfId="0" applyNumberFormat="1" applyFont="1"/>
    <xf numFmtId="165" fontId="19" fillId="0" borderId="0" xfId="0" applyNumberFormat="1" applyFont="1"/>
    <xf numFmtId="165" fontId="19" fillId="0" borderId="0" xfId="0" applyNumberFormat="1" applyFont="1" applyProtection="1">
      <protection locked="0"/>
    </xf>
    <xf numFmtId="165" fontId="18" fillId="0" borderId="2" xfId="0" applyNumberFormat="1" applyFont="1" applyBorder="1"/>
    <xf numFmtId="0" fontId="18" fillId="0" borderId="2" xfId="0" applyFont="1" applyBorder="1"/>
    <xf numFmtId="169" fontId="18" fillId="0" borderId="2" xfId="3" applyNumberFormat="1" applyFont="1" applyFill="1" applyBorder="1"/>
    <xf numFmtId="169" fontId="19" fillId="0" borderId="0" xfId="3" applyNumberFormat="1" applyFont="1" applyFill="1" applyProtection="1">
      <protection locked="0"/>
    </xf>
    <xf numFmtId="0" fontId="5" fillId="0" borderId="5" xfId="0" applyFont="1" applyBorder="1"/>
    <xf numFmtId="0" fontId="31" fillId="0" borderId="0" xfId="0" applyFont="1"/>
    <xf numFmtId="164" fontId="18" fillId="6" borderId="0" xfId="0" applyNumberFormat="1" applyFont="1" applyFill="1" applyAlignment="1" applyProtection="1">
      <alignment horizontal="right"/>
      <protection locked="0"/>
    </xf>
    <xf numFmtId="166" fontId="19" fillId="6" borderId="0" xfId="0" applyNumberFormat="1" applyFont="1" applyFill="1" applyAlignment="1" applyProtection="1">
      <alignment horizontal="right"/>
      <protection locked="0"/>
    </xf>
    <xf numFmtId="0" fontId="12" fillId="6" borderId="0" xfId="0" applyFont="1" applyFill="1" applyAlignment="1" applyProtection="1">
      <alignment horizontal="right"/>
      <protection locked="0"/>
    </xf>
    <xf numFmtId="0" fontId="13" fillId="6" borderId="1" xfId="0" applyFont="1" applyFill="1" applyBorder="1" applyAlignment="1" applyProtection="1">
      <alignment horizontal="right"/>
      <protection locked="0"/>
    </xf>
    <xf numFmtId="164" fontId="19" fillId="6" borderId="0" xfId="0" applyNumberFormat="1" applyFont="1" applyFill="1" applyAlignment="1" applyProtection="1">
      <alignment horizontal="right"/>
      <protection locked="0"/>
    </xf>
    <xf numFmtId="164" fontId="14" fillId="6" borderId="0" xfId="0" applyNumberFormat="1" applyFont="1" applyFill="1" applyAlignment="1" applyProtection="1">
      <alignment horizontal="right"/>
      <protection locked="0"/>
    </xf>
    <xf numFmtId="0" fontId="13" fillId="6" borderId="0" xfId="0" applyFont="1" applyFill="1" applyAlignment="1" applyProtection="1">
      <alignment horizontal="right"/>
      <protection locked="0"/>
    </xf>
    <xf numFmtId="171" fontId="5" fillId="6" borderId="1" xfId="0" applyNumberFormat="1" applyFont="1" applyFill="1" applyBorder="1" applyProtection="1">
      <protection locked="0"/>
    </xf>
    <xf numFmtId="170" fontId="14" fillId="6" borderId="0" xfId="0" applyNumberFormat="1" applyFont="1" applyFill="1" applyAlignment="1" applyProtection="1">
      <alignment horizontal="right"/>
      <protection locked="0"/>
    </xf>
    <xf numFmtId="166" fontId="4" fillId="6" borderId="0" xfId="0" applyNumberFormat="1" applyFont="1" applyFill="1" applyAlignment="1" applyProtection="1">
      <alignment horizontal="right"/>
      <protection locked="0"/>
    </xf>
    <xf numFmtId="0" fontId="12" fillId="6" borderId="0" xfId="0" applyFont="1" applyFill="1" applyProtection="1">
      <protection locked="0"/>
    </xf>
    <xf numFmtId="164" fontId="18" fillId="6" borderId="2" xfId="0" applyNumberFormat="1" applyFont="1" applyFill="1" applyBorder="1" applyAlignment="1" applyProtection="1">
      <alignment horizontal="right"/>
      <protection locked="0"/>
    </xf>
    <xf numFmtId="165" fontId="19" fillId="6" borderId="0" xfId="0" applyNumberFormat="1" applyFont="1" applyFill="1" applyAlignment="1" applyProtection="1">
      <alignment horizontal="right"/>
      <protection locked="0"/>
    </xf>
    <xf numFmtId="168" fontId="12" fillId="6" borderId="0" xfId="0" applyNumberFormat="1" applyFont="1" applyFill="1" applyAlignment="1" applyProtection="1">
      <alignment horizontal="right"/>
      <protection locked="0"/>
    </xf>
    <xf numFmtId="168" fontId="13" fillId="6" borderId="1" xfId="2" applyNumberFormat="1" applyFont="1" applyFill="1" applyBorder="1" applyAlignment="1" applyProtection="1">
      <alignment horizontal="right"/>
      <protection locked="0"/>
    </xf>
    <xf numFmtId="167" fontId="18" fillId="6" borderId="0" xfId="0" applyNumberFormat="1" applyFont="1" applyFill="1" applyAlignment="1" applyProtection="1">
      <alignment horizontal="right"/>
      <protection locked="0"/>
    </xf>
    <xf numFmtId="164" fontId="19" fillId="6" borderId="0" xfId="0" applyNumberFormat="1" applyFont="1" applyFill="1"/>
    <xf numFmtId="164" fontId="18" fillId="6" borderId="2" xfId="0" applyNumberFormat="1" applyFont="1" applyFill="1" applyBorder="1"/>
    <xf numFmtId="0" fontId="12" fillId="6" borderId="0" xfId="0" applyFont="1" applyFill="1"/>
    <xf numFmtId="0" fontId="13" fillId="6" borderId="1" xfId="0" applyFont="1" applyFill="1" applyBorder="1"/>
    <xf numFmtId="166" fontId="19" fillId="6" borderId="0" xfId="0" applyNumberFormat="1" applyFont="1" applyFill="1"/>
    <xf numFmtId="166" fontId="18" fillId="6" borderId="0" xfId="0" applyNumberFormat="1" applyFont="1" applyFill="1"/>
    <xf numFmtId="169" fontId="18" fillId="6" borderId="2" xfId="3" applyNumberFormat="1" applyFont="1" applyFill="1" applyBorder="1"/>
    <xf numFmtId="165" fontId="19" fillId="6" borderId="0" xfId="0" applyNumberFormat="1" applyFont="1" applyFill="1"/>
    <xf numFmtId="165" fontId="18" fillId="6" borderId="2" xfId="0" applyNumberFormat="1" applyFont="1" applyFill="1" applyBorder="1"/>
    <xf numFmtId="2" fontId="12" fillId="6" borderId="0" xfId="0" applyNumberFormat="1" applyFont="1" applyFill="1"/>
    <xf numFmtId="166" fontId="25" fillId="6" borderId="0" xfId="0" applyNumberFormat="1" applyFont="1" applyFill="1"/>
    <xf numFmtId="0" fontId="4" fillId="6" borderId="0" xfId="0" applyFont="1" applyFill="1"/>
    <xf numFmtId="0" fontId="33" fillId="0" borderId="3" xfId="1" applyFont="1" applyBorder="1" applyAlignment="1" applyProtection="1">
      <alignment vertical="center"/>
      <protection locked="0"/>
    </xf>
    <xf numFmtId="0" fontId="33" fillId="0" borderId="4" xfId="1" applyFont="1" applyBorder="1" applyAlignment="1" applyProtection="1">
      <alignment vertical="center"/>
      <protection locked="0"/>
    </xf>
    <xf numFmtId="0" fontId="32" fillId="0" borderId="3" xfId="0" applyFont="1" applyBorder="1" applyAlignment="1" applyProtection="1">
      <alignment horizontal="left" vertical="center"/>
      <protection locked="0"/>
    </xf>
    <xf numFmtId="0" fontId="32" fillId="0" borderId="4" xfId="0" applyFont="1" applyBorder="1" applyAlignment="1" applyProtection="1">
      <alignment horizontal="left" vertical="center"/>
      <protection locked="0"/>
    </xf>
  </cellXfs>
  <cellStyles count="6">
    <cellStyle name="Comma" xfId="2" builtinId="3"/>
    <cellStyle name="F_arial_9_regular" xfId="4" xr:uid="{AFC0F968-471A-4073-952D-9F13DCE59EAC}"/>
    <cellStyle name="Hyperlink" xfId="1" builtinId="8"/>
    <cellStyle name="Normal" xfId="0" builtinId="0"/>
    <cellStyle name="Percent" xfId="3" builtinId="5"/>
    <cellStyle name="S_#E2EFDA_light_green" xfId="5" xr:uid="{5913C78A-44DB-459E-8BE8-94F26FDF71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14999847407452621"/>
  </sheetPr>
  <dimension ref="C1:W10"/>
  <sheetViews>
    <sheetView showGridLines="0" tabSelected="1" workbookViewId="0"/>
  </sheetViews>
  <sheetFormatPr defaultColWidth="8.625" defaultRowHeight="12.75" x14ac:dyDescent="0.2"/>
  <cols>
    <col min="1" max="2" width="2.625" style="4" customWidth="1"/>
    <col min="3" max="3" width="5.375" style="4" customWidth="1"/>
    <col min="4" max="4" width="34" style="4" customWidth="1"/>
    <col min="5" max="5" width="8.625" style="4" customWidth="1"/>
    <col min="6" max="16384" width="8.625" style="4"/>
  </cols>
  <sheetData>
    <row r="1" spans="3:23" s="2" customFormat="1" ht="9.75" customHeight="1" x14ac:dyDescent="0.25">
      <c r="J1"/>
      <c r="K1"/>
      <c r="L1"/>
      <c r="M1"/>
      <c r="N1"/>
      <c r="O1"/>
      <c r="P1"/>
      <c r="Q1"/>
      <c r="R1"/>
      <c r="S1"/>
      <c r="T1"/>
      <c r="W1"/>
    </row>
    <row r="2" spans="3:23" customFormat="1" ht="15" x14ac:dyDescent="0.25">
      <c r="C2" s="43" t="s">
        <v>39</v>
      </c>
    </row>
    <row r="3" spans="3:23" ht="12.95" customHeight="1" x14ac:dyDescent="0.2">
      <c r="C3" s="5" t="s">
        <v>38</v>
      </c>
      <c r="D3" s="3"/>
    </row>
    <row r="4" spans="3:23" x14ac:dyDescent="0.2">
      <c r="C4" s="19"/>
      <c r="D4" s="3"/>
    </row>
    <row r="5" spans="3:23" ht="12.95" customHeight="1" x14ac:dyDescent="0.2">
      <c r="C5" s="6" t="s">
        <v>40</v>
      </c>
      <c r="D5" s="6"/>
    </row>
    <row r="6" spans="3:23" ht="10.5" customHeight="1" x14ac:dyDescent="0.2">
      <c r="C6" s="3"/>
      <c r="D6" s="3"/>
    </row>
    <row r="7" spans="3:23" ht="18.75" customHeight="1" x14ac:dyDescent="0.2">
      <c r="C7" s="118">
        <v>1</v>
      </c>
      <c r="D7" s="116" t="s">
        <v>0</v>
      </c>
    </row>
    <row r="8" spans="3:23" ht="18.75" customHeight="1" x14ac:dyDescent="0.2">
      <c r="C8" s="119">
        <v>2</v>
      </c>
      <c r="D8" s="117" t="s">
        <v>1</v>
      </c>
    </row>
    <row r="9" spans="3:23" ht="18.75" customHeight="1" x14ac:dyDescent="0.2">
      <c r="C9" s="119">
        <v>3</v>
      </c>
      <c r="D9" s="117" t="s">
        <v>81</v>
      </c>
    </row>
    <row r="10" spans="3:23" ht="18.75" customHeight="1" x14ac:dyDescent="0.2">
      <c r="C10" s="119">
        <v>4</v>
      </c>
      <c r="D10" s="117" t="s">
        <v>2</v>
      </c>
    </row>
  </sheetData>
  <hyperlinks>
    <hyperlink ref="D7" location="'Disclaimer'!A1" display="Disclaimer" xr:uid="{00000000-0004-0000-0000-000000000000}"/>
    <hyperlink ref="D8" location="'P&amp;L'!A1" display="P&amp;L" xr:uid="{00000000-0004-0000-0000-000001000000}"/>
    <hyperlink ref="D9" location="'Balance &amp; Cash Flow'!A1" display="Balance &amp; Cash Flow" xr:uid="{00000000-0004-0000-0000-000002000000}"/>
    <hyperlink ref="D10" location="'Segments'!A1" display="Segments" xr:uid="{00000000-0004-0000-0000-000003000000}"/>
  </hyperlinks>
  <pageMargins left="0.7" right="0.7" top="0.75" bottom="0.75" header="0.3" footer="0.3"/>
  <pageSetup paperSize="0" scale="80" orientation="landscape"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0" tint="-0.14999847407452621"/>
  </sheetPr>
  <dimension ref="A1:V6"/>
  <sheetViews>
    <sheetView showGridLines="0" workbookViewId="0"/>
  </sheetViews>
  <sheetFormatPr defaultColWidth="8.625" defaultRowHeight="15" x14ac:dyDescent="0.25"/>
  <cols>
    <col min="1" max="2" width="2.625" style="4" customWidth="1"/>
    <col min="3" max="3" width="120" customWidth="1"/>
  </cols>
  <sheetData>
    <row r="1" spans="1:22" s="2" customFormat="1" ht="9.75" customHeight="1" x14ac:dyDescent="0.25">
      <c r="I1"/>
      <c r="J1"/>
      <c r="K1"/>
      <c r="L1"/>
      <c r="M1"/>
      <c r="N1"/>
      <c r="O1"/>
      <c r="P1"/>
      <c r="Q1"/>
      <c r="R1"/>
      <c r="S1"/>
      <c r="V1"/>
    </row>
    <row r="2" spans="1:22" x14ac:dyDescent="0.25">
      <c r="A2"/>
      <c r="B2"/>
      <c r="C2" s="43" t="s">
        <v>84</v>
      </c>
    </row>
    <row r="3" spans="1:22" s="2" customFormat="1" ht="11.25" customHeight="1" x14ac:dyDescent="0.25">
      <c r="A3" s="4"/>
      <c r="B3" s="4"/>
      <c r="C3" s="7" t="s">
        <v>3</v>
      </c>
      <c r="D3" s="7"/>
      <c r="E3" s="7"/>
      <c r="F3" s="7"/>
      <c r="G3" s="7"/>
      <c r="H3" s="1"/>
      <c r="I3" s="1"/>
      <c r="J3" s="1"/>
      <c r="K3" s="1"/>
      <c r="L3" s="1"/>
      <c r="M3" s="1"/>
      <c r="N3"/>
      <c r="O3" s="1"/>
      <c r="P3" s="1"/>
      <c r="Q3" s="1"/>
      <c r="R3" s="1"/>
      <c r="S3" s="1"/>
      <c r="T3"/>
      <c r="U3" s="7"/>
      <c r="V3" s="1"/>
    </row>
    <row r="5" spans="1:22" x14ac:dyDescent="0.25">
      <c r="C5" s="86"/>
    </row>
    <row r="6" spans="1:22" ht="45.95" customHeight="1" x14ac:dyDescent="0.25">
      <c r="C6" s="20" t="s">
        <v>85</v>
      </c>
    </row>
  </sheetData>
  <hyperlinks>
    <hyperlink ref="C3" location="'Contents'!A1" display="← Contents" xr:uid="{00000000-0004-0000-0500-000000000000}"/>
  </hyperlinks>
  <pageMargins left="0.7" right="0.7" top="0.75" bottom="0.75" header="0.3" footer="0.3"/>
  <pageSetup paperSize="0" scale="80" orientation="landscape"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6"/>
  </sheetPr>
  <dimension ref="A1:V39"/>
  <sheetViews>
    <sheetView showGridLines="0" workbookViewId="0"/>
  </sheetViews>
  <sheetFormatPr defaultColWidth="8.625" defaultRowHeight="15" outlineLevelCol="1" x14ac:dyDescent="0.25"/>
  <cols>
    <col min="1" max="2" width="2.625" style="4" customWidth="1"/>
    <col min="3" max="3" width="43.375" style="2" customWidth="1"/>
    <col min="4" max="7" width="9.375" style="2" customWidth="1" outlineLevel="1"/>
    <col min="8" max="8" width="9.375" style="2" customWidth="1"/>
    <col min="9" max="13" width="9.375" customWidth="1"/>
    <col min="14" max="14" width="2.625" customWidth="1"/>
    <col min="15" max="16" width="8.75" customWidth="1" outlineLevel="1"/>
    <col min="17" max="19" width="8.75" customWidth="1"/>
    <col min="20" max="20" width="2.625" style="2" customWidth="1"/>
    <col min="21" max="21" width="11.125" style="2" customWidth="1" outlineLevel="1"/>
    <col min="22" max="22" width="11.125" customWidth="1"/>
    <col min="23" max="16384" width="8.625" style="2"/>
  </cols>
  <sheetData>
    <row r="1" spans="1:22" ht="9.75" customHeight="1" x14ac:dyDescent="0.25">
      <c r="A1" s="2"/>
      <c r="B1" s="2"/>
    </row>
    <row r="2" spans="1:22" customFormat="1" x14ac:dyDescent="0.25">
      <c r="C2" s="43" t="s">
        <v>66</v>
      </c>
    </row>
    <row r="3" spans="1:22" ht="11.25" customHeight="1" x14ac:dyDescent="0.25">
      <c r="C3" s="7" t="s">
        <v>3</v>
      </c>
      <c r="D3" s="7"/>
      <c r="E3" s="7"/>
      <c r="F3" s="7"/>
      <c r="G3" s="7"/>
      <c r="H3" s="1"/>
      <c r="I3" s="1"/>
      <c r="J3" s="1"/>
      <c r="K3" s="1"/>
      <c r="L3" s="1"/>
      <c r="M3" s="1"/>
      <c r="O3" s="1"/>
      <c r="P3" s="1"/>
      <c r="Q3" s="1"/>
      <c r="R3" s="1"/>
      <c r="S3" s="1"/>
      <c r="T3"/>
      <c r="U3" s="7"/>
      <c r="V3" s="1"/>
    </row>
    <row r="4" spans="1:22" ht="12.75" customHeight="1" x14ac:dyDescent="0.25">
      <c r="C4" s="52"/>
      <c r="D4" s="25"/>
      <c r="E4" s="23"/>
      <c r="F4" s="23"/>
      <c r="G4" s="23"/>
      <c r="H4" s="25" t="s">
        <v>62</v>
      </c>
      <c r="I4" s="23"/>
      <c r="J4" s="23"/>
      <c r="K4" s="23"/>
      <c r="L4" s="25"/>
      <c r="M4" s="24"/>
      <c r="O4" s="26"/>
      <c r="P4" s="27"/>
      <c r="Q4" s="26" t="s">
        <v>65</v>
      </c>
      <c r="R4" s="27"/>
      <c r="S4" s="27"/>
      <c r="T4"/>
      <c r="U4" s="26"/>
      <c r="V4" s="26" t="s">
        <v>64</v>
      </c>
    </row>
    <row r="5" spans="1:22" ht="12.75" customHeight="1" x14ac:dyDescent="0.25">
      <c r="C5" s="53" t="s">
        <v>41</v>
      </c>
      <c r="D5" s="28" t="s">
        <v>45</v>
      </c>
      <c r="E5" s="28" t="s">
        <v>46</v>
      </c>
      <c r="F5" s="28" t="s">
        <v>47</v>
      </c>
      <c r="G5" s="28" t="s">
        <v>48</v>
      </c>
      <c r="H5" s="28" t="s">
        <v>49</v>
      </c>
      <c r="I5" s="28" t="s">
        <v>50</v>
      </c>
      <c r="J5" s="28" t="s">
        <v>51</v>
      </c>
      <c r="K5" s="28" t="s">
        <v>52</v>
      </c>
      <c r="L5" s="28" t="s">
        <v>53</v>
      </c>
      <c r="M5" s="44" t="s">
        <v>54</v>
      </c>
      <c r="O5" s="28" t="s">
        <v>55</v>
      </c>
      <c r="P5" s="28" t="s">
        <v>56</v>
      </c>
      <c r="Q5" s="28" t="s">
        <v>57</v>
      </c>
      <c r="R5" s="28" t="s">
        <v>58</v>
      </c>
      <c r="S5" s="28" t="s">
        <v>59</v>
      </c>
      <c r="T5"/>
      <c r="U5" s="28" t="s">
        <v>60</v>
      </c>
      <c r="V5" s="28" t="s">
        <v>61</v>
      </c>
    </row>
    <row r="6" spans="1:22" ht="6.75" customHeight="1" x14ac:dyDescent="0.25">
      <c r="C6" s="1"/>
      <c r="D6" s="1"/>
      <c r="E6" s="1"/>
      <c r="F6" s="1"/>
      <c r="G6" s="1"/>
      <c r="H6" s="8"/>
      <c r="I6" s="8"/>
      <c r="J6" s="8"/>
      <c r="K6" s="8"/>
      <c r="L6" s="8"/>
      <c r="M6" s="8"/>
      <c r="O6" s="8"/>
      <c r="P6" s="8"/>
      <c r="Q6" s="8"/>
      <c r="R6" s="8"/>
      <c r="S6" s="8"/>
      <c r="T6"/>
      <c r="U6" s="1"/>
      <c r="V6" s="8"/>
    </row>
    <row r="7" spans="1:22" ht="12" customHeight="1" x14ac:dyDescent="0.25">
      <c r="C7" s="9" t="s">
        <v>42</v>
      </c>
      <c r="D7" s="9"/>
      <c r="E7" s="9"/>
      <c r="F7" s="9"/>
      <c r="G7" s="9"/>
      <c r="H7" s="10"/>
      <c r="I7" s="10"/>
      <c r="J7" s="10"/>
      <c r="K7" s="10"/>
      <c r="L7" s="10"/>
      <c r="M7" s="10"/>
      <c r="O7" s="10"/>
      <c r="P7" s="10"/>
      <c r="Q7" s="10"/>
      <c r="R7" s="10"/>
      <c r="S7" s="10"/>
      <c r="T7"/>
      <c r="U7" s="9"/>
      <c r="V7" s="10"/>
    </row>
    <row r="8" spans="1:22" ht="12" customHeight="1" x14ac:dyDescent="0.25">
      <c r="C8" s="11" t="s">
        <v>4</v>
      </c>
      <c r="D8" s="30">
        <v>513593.7</v>
      </c>
      <c r="E8" s="30">
        <v>578179.5</v>
      </c>
      <c r="F8" s="30">
        <v>588208.4</v>
      </c>
      <c r="G8" s="30">
        <v>777837.4</v>
      </c>
      <c r="H8" s="30">
        <v>797829</v>
      </c>
      <c r="I8" s="30">
        <v>918234</v>
      </c>
      <c r="J8" s="30">
        <v>865044</v>
      </c>
      <c r="K8" s="30">
        <v>1124360</v>
      </c>
      <c r="L8" s="30">
        <v>1072376</v>
      </c>
      <c r="M8" s="88">
        <v>1150058</v>
      </c>
      <c r="N8" s="40"/>
      <c r="O8" s="30">
        <v>1091773.2</v>
      </c>
      <c r="P8" s="30">
        <v>1366045.8</v>
      </c>
      <c r="Q8" s="30">
        <v>1716063</v>
      </c>
      <c r="R8" s="30">
        <v>1989404</v>
      </c>
      <c r="S8" s="88">
        <v>2222434</v>
      </c>
      <c r="T8" s="40"/>
      <c r="U8" s="30">
        <v>2457819</v>
      </c>
      <c r="V8" s="30">
        <v>3705467</v>
      </c>
    </row>
    <row r="9" spans="1:22" ht="12" customHeight="1" x14ac:dyDescent="0.25">
      <c r="C9" s="1" t="s">
        <v>5</v>
      </c>
      <c r="D9" s="1"/>
      <c r="E9" s="1"/>
      <c r="F9" s="1"/>
      <c r="G9" s="1"/>
      <c r="H9" s="29">
        <v>0.21299999999999999</v>
      </c>
      <c r="I9" s="29">
        <v>0.14299999999999999</v>
      </c>
      <c r="J9" s="29">
        <v>-2.53E-2</v>
      </c>
      <c r="K9" s="29">
        <v>8.2000000000000007E-3</v>
      </c>
      <c r="L9" s="29">
        <v>0.05</v>
      </c>
      <c r="M9" s="89">
        <v>-7.0000000000000001E-3</v>
      </c>
      <c r="O9" s="13"/>
      <c r="P9" s="13"/>
      <c r="Q9" s="29">
        <v>0.182</v>
      </c>
      <c r="R9" s="29">
        <v>-7.4999999999999997E-3</v>
      </c>
      <c r="S9" s="89">
        <v>2.1999999999999999E-2</v>
      </c>
      <c r="T9"/>
      <c r="U9" s="1"/>
      <c r="V9" s="29">
        <v>7.0000000000000007E-2</v>
      </c>
    </row>
    <row r="10" spans="1:22" ht="12" customHeight="1" x14ac:dyDescent="0.25">
      <c r="C10" s="45" t="s">
        <v>6</v>
      </c>
      <c r="D10" s="45"/>
      <c r="E10" s="45"/>
      <c r="F10" s="45"/>
      <c r="G10" s="45"/>
      <c r="H10" s="29">
        <f t="shared" ref="H10:M10" si="0">IFERROR(H8/D8-1,"")</f>
        <v>0.55342442868750141</v>
      </c>
      <c r="I10" s="29">
        <f t="shared" si="0"/>
        <v>0.58814693360798853</v>
      </c>
      <c r="J10" s="29">
        <f t="shared" si="0"/>
        <v>0.47064203775396596</v>
      </c>
      <c r="K10" s="29">
        <f t="shared" si="0"/>
        <v>0.44549490677614623</v>
      </c>
      <c r="L10" s="29">
        <f t="shared" si="0"/>
        <v>0.34411759913465167</v>
      </c>
      <c r="M10" s="89">
        <f t="shared" si="0"/>
        <v>0.25246723602044785</v>
      </c>
      <c r="N10" s="33"/>
      <c r="O10" s="29"/>
      <c r="P10" s="29"/>
      <c r="Q10" s="29">
        <f>IFERROR(Q8/O8-1,"")</f>
        <v>0.5718127171467482</v>
      </c>
      <c r="R10" s="29">
        <f>IFERROR(R8/P8-1,"")</f>
        <v>0.45632306032491732</v>
      </c>
      <c r="S10" s="89">
        <f>IFERROR(S8/Q8-1,"")</f>
        <v>0.29507716208554124</v>
      </c>
      <c r="T10" s="33"/>
      <c r="U10" s="34"/>
      <c r="V10" s="29">
        <f>IFERROR(V8/U8-1,"")</f>
        <v>0.50762403578131665</v>
      </c>
    </row>
    <row r="11" spans="1:22" ht="12" customHeight="1" x14ac:dyDescent="0.25">
      <c r="C11" s="45" t="s">
        <v>83</v>
      </c>
      <c r="D11" s="45"/>
      <c r="E11" s="45"/>
      <c r="F11" s="45"/>
      <c r="G11" s="45"/>
      <c r="H11" s="29">
        <v>0.17599999999999999</v>
      </c>
      <c r="I11" s="29">
        <v>0.11</v>
      </c>
      <c r="J11" s="29">
        <v>2.5999999999999999E-2</v>
      </c>
      <c r="K11" s="29">
        <v>-0.04</v>
      </c>
      <c r="L11" s="29">
        <v>4.1000000000000002E-2</v>
      </c>
      <c r="M11" s="89">
        <v>1.4999999999999999E-2</v>
      </c>
      <c r="O11" s="29"/>
      <c r="P11" s="29"/>
      <c r="Q11" s="29">
        <v>0.14399999999999999</v>
      </c>
      <c r="R11" s="29">
        <v>-6.0000000000000001E-3</v>
      </c>
      <c r="S11" s="89">
        <v>2.76E-2</v>
      </c>
      <c r="T11"/>
      <c r="U11" s="45"/>
      <c r="V11" s="29">
        <v>6.2E-2</v>
      </c>
    </row>
    <row r="12" spans="1:22" ht="12" customHeight="1" x14ac:dyDescent="0.25">
      <c r="C12" s="1"/>
      <c r="D12" s="1"/>
      <c r="E12" s="1"/>
      <c r="F12" s="1"/>
      <c r="G12" s="1"/>
      <c r="H12" s="8"/>
      <c r="I12" s="8"/>
      <c r="J12" s="8"/>
      <c r="K12" s="8"/>
      <c r="L12" s="8"/>
      <c r="M12" s="90"/>
      <c r="O12" s="8"/>
      <c r="P12" s="8"/>
      <c r="Q12" s="8"/>
      <c r="R12" s="8"/>
      <c r="S12" s="90"/>
      <c r="T12"/>
      <c r="U12" s="1"/>
      <c r="V12" s="8"/>
    </row>
    <row r="13" spans="1:22" ht="12" customHeight="1" x14ac:dyDescent="0.25">
      <c r="C13" s="9" t="s">
        <v>7</v>
      </c>
      <c r="D13" s="9"/>
      <c r="E13" s="9"/>
      <c r="F13" s="9"/>
      <c r="G13" s="9"/>
      <c r="H13" s="10"/>
      <c r="I13" s="10"/>
      <c r="J13" s="10"/>
      <c r="K13" s="10"/>
      <c r="L13" s="10"/>
      <c r="M13" s="91"/>
      <c r="O13" s="10"/>
      <c r="P13" s="10"/>
      <c r="Q13" s="10"/>
      <c r="R13" s="10"/>
      <c r="S13" s="91"/>
      <c r="T13"/>
      <c r="U13" s="9"/>
      <c r="V13" s="10"/>
    </row>
    <row r="14" spans="1:22" ht="12" customHeight="1" x14ac:dyDescent="0.25">
      <c r="C14" s="11" t="s">
        <v>8</v>
      </c>
      <c r="D14" s="11"/>
      <c r="E14" s="11"/>
      <c r="F14" s="11"/>
      <c r="G14" s="11"/>
      <c r="H14" s="30">
        <v>67983</v>
      </c>
      <c r="I14" s="30">
        <v>115892</v>
      </c>
      <c r="J14" s="30">
        <v>102060</v>
      </c>
      <c r="K14" s="30">
        <v>142810</v>
      </c>
      <c r="L14" s="30">
        <v>114042</v>
      </c>
      <c r="M14" s="88">
        <v>139848</v>
      </c>
      <c r="N14" s="33"/>
      <c r="O14" s="30"/>
      <c r="P14" s="30"/>
      <c r="Q14" s="30">
        <v>183875</v>
      </c>
      <c r="R14" s="30">
        <v>244870</v>
      </c>
      <c r="S14" s="88">
        <v>253890</v>
      </c>
      <c r="T14" s="33"/>
      <c r="U14" s="35"/>
      <c r="V14" s="30">
        <v>428745</v>
      </c>
    </row>
    <row r="15" spans="1:22" ht="12" customHeight="1" x14ac:dyDescent="0.25">
      <c r="C15" s="1" t="s">
        <v>9</v>
      </c>
      <c r="D15" s="1"/>
      <c r="E15" s="1"/>
      <c r="F15" s="1"/>
      <c r="G15" s="1"/>
      <c r="H15" s="32">
        <v>7467</v>
      </c>
      <c r="I15" s="32">
        <v>9156</v>
      </c>
      <c r="J15" s="32">
        <v>3439</v>
      </c>
      <c r="K15" s="32">
        <v>22932</v>
      </c>
      <c r="L15" s="32">
        <v>31007</v>
      </c>
      <c r="M15" s="92">
        <v>24977</v>
      </c>
      <c r="N15" s="33"/>
      <c r="O15" s="32"/>
      <c r="P15" s="32"/>
      <c r="Q15" s="32">
        <v>16623</v>
      </c>
      <c r="R15" s="32">
        <v>26371</v>
      </c>
      <c r="S15" s="92">
        <v>55984</v>
      </c>
      <c r="T15" s="33"/>
      <c r="U15" s="34"/>
      <c r="V15" s="32">
        <v>42994</v>
      </c>
    </row>
    <row r="16" spans="1:22" ht="12" customHeight="1" x14ac:dyDescent="0.25">
      <c r="C16" s="11" t="s">
        <v>7</v>
      </c>
      <c r="D16" s="11"/>
      <c r="E16" s="11"/>
      <c r="F16" s="11"/>
      <c r="G16" s="11"/>
      <c r="H16" s="30">
        <v>60516</v>
      </c>
      <c r="I16" s="30">
        <v>106736</v>
      </c>
      <c r="J16" s="30">
        <v>98621</v>
      </c>
      <c r="K16" s="30">
        <v>119878</v>
      </c>
      <c r="L16" s="30">
        <v>83035</v>
      </c>
      <c r="M16" s="88">
        <v>114871</v>
      </c>
      <c r="O16" s="12"/>
      <c r="P16" s="12"/>
      <c r="Q16" s="31">
        <v>167252</v>
      </c>
      <c r="R16" s="31">
        <v>218499</v>
      </c>
      <c r="S16" s="93">
        <v>197906</v>
      </c>
      <c r="T16"/>
      <c r="U16" s="11"/>
      <c r="V16" s="31">
        <v>385751</v>
      </c>
    </row>
    <row r="17" spans="1:22" ht="12" customHeight="1" x14ac:dyDescent="0.25">
      <c r="C17" s="1" t="s">
        <v>10</v>
      </c>
      <c r="D17" s="1"/>
      <c r="E17" s="1"/>
      <c r="F17" s="1"/>
      <c r="G17" s="1"/>
      <c r="H17" s="29">
        <f>IFERROR(H14/H8,"")</f>
        <v>8.5209988606581105E-2</v>
      </c>
      <c r="I17" s="29">
        <f>IFERROR(I14/I8,"")</f>
        <v>0.12621183706985364</v>
      </c>
      <c r="J17" s="29">
        <f t="shared" ref="J17:K17" si="1">IFERROR(J14/J8,"")</f>
        <v>0.11798243788755254</v>
      </c>
      <c r="K17" s="29">
        <f t="shared" si="1"/>
        <v>0.12701447934825144</v>
      </c>
      <c r="L17" s="29">
        <f>IFERROR(L14/L8,"")</f>
        <v>0.10634516251762441</v>
      </c>
      <c r="M17" s="89">
        <f>IFERROR(M14/M8,"")</f>
        <v>0.12160082361063529</v>
      </c>
      <c r="N17" s="33"/>
      <c r="O17" s="29"/>
      <c r="P17" s="29"/>
      <c r="Q17" s="29">
        <f>IFERROR(Q14/Q8,"")</f>
        <v>0.10714932959920469</v>
      </c>
      <c r="R17" s="29">
        <f>IFERROR(R14/R8,"")</f>
        <v>0.12308711553812096</v>
      </c>
      <c r="S17" s="89">
        <f>IFERROR(S14/S8,"")</f>
        <v>0.11423961296488444</v>
      </c>
      <c r="T17" s="33"/>
      <c r="U17" s="34"/>
      <c r="V17" s="29">
        <f>IFERROR(V14/V8,"")</f>
        <v>0.11570606350022818</v>
      </c>
    </row>
    <row r="18" spans="1:22" ht="12" customHeight="1" x14ac:dyDescent="0.25">
      <c r="C18" s="1" t="s">
        <v>11</v>
      </c>
      <c r="D18" s="1"/>
      <c r="E18" s="1"/>
      <c r="F18" s="1"/>
      <c r="G18" s="1"/>
      <c r="H18" s="29">
        <f>IFERROR(H16/H8,"")</f>
        <v>7.5850840217640617E-2</v>
      </c>
      <c r="I18" s="29">
        <f>IFERROR(I16/I8,"")</f>
        <v>0.11624052256832136</v>
      </c>
      <c r="J18" s="29">
        <f t="shared" ref="J18:K18" si="2">IFERROR(J16/J8,"")</f>
        <v>0.1140069175671989</v>
      </c>
      <c r="K18" s="29">
        <f t="shared" si="2"/>
        <v>0.10661887651641823</v>
      </c>
      <c r="L18" s="29">
        <f>IFERROR(L16/L8,"")</f>
        <v>7.7430863801502464E-2</v>
      </c>
      <c r="M18" s="89">
        <f>IFERROR(M16/M8,"")</f>
        <v>9.988278852023115E-2</v>
      </c>
      <c r="N18" s="33"/>
      <c r="O18" s="29"/>
      <c r="P18" s="29"/>
      <c r="Q18" s="29">
        <f>IFERROR(Q16/Q8,"")</f>
        <v>9.7462622293004397E-2</v>
      </c>
      <c r="R18" s="29">
        <f>IFERROR(R16/R8,"")</f>
        <v>0.10983138668666595</v>
      </c>
      <c r="S18" s="89">
        <f>IFERROR(S16/S8,"")</f>
        <v>8.9049213609942973E-2</v>
      </c>
      <c r="T18" s="33"/>
      <c r="U18" s="34"/>
      <c r="V18" s="29">
        <f>IFERROR(V16/V8,"")</f>
        <v>0.10410320750393945</v>
      </c>
    </row>
    <row r="19" spans="1:22" ht="12" customHeight="1" x14ac:dyDescent="0.25">
      <c r="C19" s="1"/>
      <c r="D19" s="1"/>
      <c r="E19" s="1"/>
      <c r="F19" s="1"/>
      <c r="G19" s="1"/>
      <c r="H19" s="8"/>
      <c r="I19" s="8"/>
      <c r="J19" s="8"/>
      <c r="K19" s="8"/>
      <c r="L19" s="8"/>
      <c r="M19" s="90"/>
      <c r="O19" s="8"/>
      <c r="P19" s="8"/>
      <c r="Q19" s="8"/>
      <c r="R19" s="8"/>
      <c r="S19" s="90"/>
      <c r="T19"/>
      <c r="U19" s="1"/>
      <c r="V19" s="8"/>
    </row>
    <row r="20" spans="1:22" ht="12" customHeight="1" x14ac:dyDescent="0.25">
      <c r="C20" s="9" t="s">
        <v>12</v>
      </c>
      <c r="D20" s="9"/>
      <c r="E20" s="9"/>
      <c r="F20" s="9"/>
      <c r="G20" s="9"/>
      <c r="H20" s="10"/>
      <c r="I20" s="10"/>
      <c r="J20" s="10"/>
      <c r="K20" s="10"/>
      <c r="L20" s="10"/>
      <c r="M20" s="91"/>
      <c r="O20" s="10"/>
      <c r="P20" s="10"/>
      <c r="Q20" s="10"/>
      <c r="R20" s="10"/>
      <c r="S20" s="91"/>
      <c r="T20"/>
      <c r="U20" s="9"/>
      <c r="V20" s="10"/>
    </row>
    <row r="21" spans="1:22" ht="12" customHeight="1" x14ac:dyDescent="0.25">
      <c r="C21" s="11" t="s">
        <v>13</v>
      </c>
      <c r="D21" s="11"/>
      <c r="E21" s="11"/>
      <c r="F21" s="11"/>
      <c r="G21" s="11"/>
      <c r="H21" s="31">
        <v>52314</v>
      </c>
      <c r="I21" s="31">
        <v>101282</v>
      </c>
      <c r="J21" s="31">
        <v>86615</v>
      </c>
      <c r="K21" s="31">
        <v>117551</v>
      </c>
      <c r="L21" s="31">
        <v>93438</v>
      </c>
      <c r="M21" s="93">
        <v>113376</v>
      </c>
      <c r="O21" s="31"/>
      <c r="P21" s="31"/>
      <c r="Q21" s="31">
        <v>153596</v>
      </c>
      <c r="R21" s="31">
        <v>204166</v>
      </c>
      <c r="S21" s="93">
        <v>206814</v>
      </c>
      <c r="T21"/>
      <c r="U21" s="11"/>
      <c r="V21" s="31">
        <v>357762</v>
      </c>
    </row>
    <row r="22" spans="1:22" ht="12" customHeight="1" x14ac:dyDescent="0.25">
      <c r="C22" s="11" t="s">
        <v>12</v>
      </c>
      <c r="D22" s="11"/>
      <c r="E22" s="11"/>
      <c r="F22" s="11"/>
      <c r="G22" s="11"/>
      <c r="H22" s="31">
        <v>44847</v>
      </c>
      <c r="I22" s="31">
        <v>92126</v>
      </c>
      <c r="J22" s="31">
        <v>83176</v>
      </c>
      <c r="K22" s="31">
        <v>94619</v>
      </c>
      <c r="L22" s="31">
        <v>62431</v>
      </c>
      <c r="M22" s="93">
        <v>88399</v>
      </c>
      <c r="O22" s="31"/>
      <c r="P22" s="31"/>
      <c r="Q22" s="31">
        <v>136973</v>
      </c>
      <c r="R22" s="31">
        <v>177795</v>
      </c>
      <c r="S22" s="93">
        <v>150830</v>
      </c>
      <c r="T22"/>
      <c r="U22" s="11"/>
      <c r="V22" s="31">
        <v>314768</v>
      </c>
    </row>
    <row r="23" spans="1:22" ht="12" customHeight="1" x14ac:dyDescent="0.25">
      <c r="C23" s="1" t="s">
        <v>14</v>
      </c>
      <c r="D23" s="1"/>
      <c r="E23" s="1"/>
      <c r="F23" s="1"/>
      <c r="G23" s="1"/>
      <c r="H23" s="29">
        <f>IFERROR(H21/H8,"")</f>
        <v>6.5570441786397843E-2</v>
      </c>
      <c r="I23" s="29">
        <f>IFERROR(I21/I8,"")</f>
        <v>0.11030086012933522</v>
      </c>
      <c r="J23" s="29">
        <f t="shared" ref="J23:K23" si="3">IFERROR(J21/J8,"")</f>
        <v>0.10012785476808116</v>
      </c>
      <c r="K23" s="29">
        <f t="shared" si="3"/>
        <v>0.10454925468711089</v>
      </c>
      <c r="L23" s="29">
        <f>IFERROR(L21/L8,"")</f>
        <v>8.7131752295836529E-2</v>
      </c>
      <c r="M23" s="89">
        <f>IFERROR(M21/M8,"")</f>
        <v>9.8582854082141944E-2</v>
      </c>
      <c r="N23" s="33"/>
      <c r="O23" s="29"/>
      <c r="P23" s="29"/>
      <c r="Q23" s="29">
        <f>IFERROR(Q21/Q8,"")</f>
        <v>8.9504872490112547E-2</v>
      </c>
      <c r="R23" s="29">
        <f>IFERROR(R21/R8,"")</f>
        <v>0.10262671634318619</v>
      </c>
      <c r="S23" s="89">
        <f>IFERROR(S21/S8,"")</f>
        <v>9.3057431626765968E-2</v>
      </c>
      <c r="T23" s="33"/>
      <c r="U23" s="34"/>
      <c r="V23" s="29">
        <f>IFERROR(V21/V8,"")</f>
        <v>9.6549773618278073E-2</v>
      </c>
    </row>
    <row r="24" spans="1:22" ht="12" customHeight="1" x14ac:dyDescent="0.25">
      <c r="C24" s="1" t="s">
        <v>15</v>
      </c>
      <c r="D24" s="1"/>
      <c r="E24" s="1"/>
      <c r="F24" s="1"/>
      <c r="G24" s="1"/>
      <c r="H24" s="29">
        <f>IFERROR(H22/H8,"")</f>
        <v>5.6211293397457347E-2</v>
      </c>
      <c r="I24" s="29">
        <f>IFERROR(I22/I8,"")</f>
        <v>0.10032954562780294</v>
      </c>
      <c r="J24" s="29">
        <f t="shared" ref="J24:K24" si="4">IFERROR(J22/J8,"")</f>
        <v>9.6152334447727514E-2</v>
      </c>
      <c r="K24" s="29">
        <f t="shared" si="4"/>
        <v>8.4153651855277664E-2</v>
      </c>
      <c r="L24" s="29">
        <f>IFERROR(L22/L8,"")</f>
        <v>5.8217453579714577E-2</v>
      </c>
      <c r="M24" s="89">
        <f>IFERROR(M22/M8,"")</f>
        <v>7.6864818991737804E-2</v>
      </c>
      <c r="N24" s="33"/>
      <c r="O24" s="29"/>
      <c r="P24" s="29"/>
      <c r="Q24" s="29">
        <f>IFERROR(Q22/Q8,"")</f>
        <v>7.9818165183912243E-2</v>
      </c>
      <c r="R24" s="29">
        <f>IFERROR(R22/R8,"")</f>
        <v>8.9370987491731196E-2</v>
      </c>
      <c r="S24" s="89">
        <f>IFERROR(S22/S8,"")</f>
        <v>6.7867032271824501E-2</v>
      </c>
      <c r="T24" s="33"/>
      <c r="U24" s="34"/>
      <c r="V24" s="29">
        <f>IFERROR(V22/V8,"")</f>
        <v>8.4946917621989346E-2</v>
      </c>
    </row>
    <row r="25" spans="1:22" ht="12" customHeight="1" x14ac:dyDescent="0.25">
      <c r="C25" s="15"/>
      <c r="D25" s="15"/>
      <c r="E25" s="15"/>
      <c r="F25" s="15"/>
      <c r="G25" s="15"/>
      <c r="H25" s="16"/>
      <c r="I25" s="16"/>
      <c r="J25" s="16"/>
      <c r="K25" s="16"/>
      <c r="L25" s="16"/>
      <c r="M25" s="94"/>
      <c r="O25" s="16"/>
      <c r="P25" s="16"/>
      <c r="Q25" s="16"/>
      <c r="R25" s="16"/>
      <c r="S25" s="94"/>
      <c r="T25"/>
      <c r="U25" s="15"/>
      <c r="V25" s="16"/>
    </row>
    <row r="26" spans="1:22" ht="12" customHeight="1" x14ac:dyDescent="0.25">
      <c r="C26" s="9" t="s">
        <v>36</v>
      </c>
      <c r="D26" s="36"/>
      <c r="E26" s="36"/>
      <c r="F26" s="36"/>
      <c r="G26" s="36"/>
      <c r="H26" s="36"/>
      <c r="I26" s="36"/>
      <c r="J26" s="36"/>
      <c r="K26" s="36"/>
      <c r="L26" s="36"/>
      <c r="M26" s="95"/>
      <c r="O26" s="36"/>
      <c r="P26" s="36"/>
      <c r="Q26" s="36"/>
      <c r="R26" s="36"/>
      <c r="S26" s="95"/>
      <c r="T26"/>
      <c r="U26" s="36"/>
      <c r="V26" s="36"/>
    </row>
    <row r="27" spans="1:22" ht="12" customHeight="1" x14ac:dyDescent="0.25">
      <c r="C27" s="11" t="s">
        <v>63</v>
      </c>
      <c r="D27" s="37">
        <v>2.1</v>
      </c>
      <c r="E27" s="37">
        <v>2.2000000000000002</v>
      </c>
      <c r="F27" s="37">
        <v>2.4</v>
      </c>
      <c r="G27" s="37">
        <v>2.5</v>
      </c>
      <c r="H27" s="38">
        <v>2.4</v>
      </c>
      <c r="I27" s="38">
        <v>2.5</v>
      </c>
      <c r="J27" s="38">
        <v>2.3130000000000002</v>
      </c>
      <c r="K27" s="38">
        <v>3.6</v>
      </c>
      <c r="L27" s="38">
        <v>4</v>
      </c>
      <c r="M27" s="96">
        <v>4.3</v>
      </c>
      <c r="N27" s="39"/>
      <c r="O27" s="38">
        <v>2.2000000000000002</v>
      </c>
      <c r="P27" s="38">
        <v>2.5</v>
      </c>
      <c r="Q27" s="38">
        <v>2.5</v>
      </c>
      <c r="R27" s="38">
        <v>3.6</v>
      </c>
      <c r="S27" s="96">
        <v>4.3</v>
      </c>
      <c r="T27" s="39"/>
      <c r="U27" s="37">
        <v>2.5</v>
      </c>
      <c r="V27" s="38">
        <v>3.6</v>
      </c>
    </row>
    <row r="28" spans="1:22" ht="12" customHeight="1" x14ac:dyDescent="0.25">
      <c r="C28" s="1" t="s">
        <v>16</v>
      </c>
      <c r="D28" s="1"/>
      <c r="E28" s="1"/>
      <c r="F28" s="1"/>
      <c r="G28" s="1"/>
      <c r="H28" s="47">
        <f t="shared" ref="H28:M28" si="5">IFERROR(H27/D27-1,"")</f>
        <v>0.14285714285714279</v>
      </c>
      <c r="I28" s="47">
        <f t="shared" si="5"/>
        <v>0.13636363636363624</v>
      </c>
      <c r="J28" s="47">
        <f t="shared" si="5"/>
        <v>-3.6249999999999893E-2</v>
      </c>
      <c r="K28" s="47">
        <f t="shared" si="5"/>
        <v>0.43999999999999995</v>
      </c>
      <c r="L28" s="47">
        <f t="shared" si="5"/>
        <v>0.66666666666666674</v>
      </c>
      <c r="M28" s="97">
        <f t="shared" si="5"/>
        <v>0.72</v>
      </c>
      <c r="O28" s="47"/>
      <c r="P28" s="47"/>
      <c r="Q28" s="47">
        <f>IFERROR(Q27/O27-1,"")</f>
        <v>0.13636363636363624</v>
      </c>
      <c r="R28" s="47">
        <f>IFERROR(R27/P27-1,"")</f>
        <v>0.43999999999999995</v>
      </c>
      <c r="S28" s="97">
        <f>IFERROR(S27/Q27-1,"")</f>
        <v>0.72</v>
      </c>
      <c r="T28"/>
      <c r="U28" s="1"/>
      <c r="V28" s="47">
        <f>IFERROR(V27/U27-1,"")</f>
        <v>0.43999999999999995</v>
      </c>
    </row>
    <row r="29" spans="1:22" ht="12" customHeight="1" x14ac:dyDescent="0.25">
      <c r="C29" s="1"/>
      <c r="D29" s="1"/>
      <c r="E29" s="1"/>
      <c r="F29" s="1"/>
      <c r="G29" s="1"/>
      <c r="H29" s="8"/>
      <c r="I29" s="8"/>
      <c r="J29" s="14"/>
      <c r="K29" s="14"/>
      <c r="L29" s="8"/>
      <c r="M29" s="90"/>
      <c r="O29" s="8"/>
      <c r="P29" s="8"/>
      <c r="Q29" s="8"/>
      <c r="R29" s="8"/>
      <c r="S29" s="90"/>
      <c r="T29"/>
      <c r="U29" s="1"/>
      <c r="V29" s="22"/>
    </row>
    <row r="30" spans="1:22" ht="12" customHeight="1" x14ac:dyDescent="0.25">
      <c r="C30" s="9" t="s">
        <v>43</v>
      </c>
      <c r="D30" s="36"/>
      <c r="E30" s="36"/>
      <c r="F30" s="36"/>
      <c r="G30" s="36"/>
      <c r="H30" s="36"/>
      <c r="I30" s="36"/>
      <c r="J30" s="36"/>
      <c r="K30" s="36"/>
      <c r="L30" s="36"/>
      <c r="M30" s="95"/>
      <c r="O30" s="36"/>
      <c r="P30" s="36"/>
      <c r="Q30" s="36"/>
      <c r="R30" s="36"/>
      <c r="S30" s="95"/>
      <c r="T30"/>
      <c r="U30" s="36"/>
      <c r="V30" s="36"/>
    </row>
    <row r="31" spans="1:22" s="42" customFormat="1" ht="12" customHeight="1" x14ac:dyDescent="0.25">
      <c r="A31" s="4"/>
      <c r="B31" s="4"/>
      <c r="C31" s="11" t="s">
        <v>87</v>
      </c>
      <c r="D31" s="11"/>
      <c r="E31" s="11"/>
      <c r="F31" s="11"/>
      <c r="G31" s="11"/>
      <c r="H31" s="30">
        <f>Segments!H41</f>
        <v>2</v>
      </c>
      <c r="I31" s="30">
        <f>Segments!I41</f>
        <v>5</v>
      </c>
      <c r="J31" s="30">
        <f>Segments!J41</f>
        <v>1</v>
      </c>
      <c r="K31" s="30">
        <f>Segments!K41</f>
        <v>2</v>
      </c>
      <c r="L31" s="30">
        <f>Segments!L41</f>
        <v>1</v>
      </c>
      <c r="M31" s="88">
        <f>Segments!M41</f>
        <v>4</v>
      </c>
      <c r="N31" s="41"/>
      <c r="O31" s="30"/>
      <c r="P31" s="30"/>
      <c r="Q31" s="30">
        <f>Segments!Q41</f>
        <v>7</v>
      </c>
      <c r="R31" s="30">
        <f>Segments!R41</f>
        <v>3</v>
      </c>
      <c r="S31" s="88">
        <f>Segments!S41</f>
        <v>5</v>
      </c>
      <c r="T31" s="41"/>
      <c r="U31" s="35"/>
      <c r="V31" s="30">
        <f>Segments!V41</f>
        <v>10</v>
      </c>
    </row>
    <row r="32" spans="1:22" ht="12" customHeight="1" x14ac:dyDescent="0.25">
      <c r="C32" s="1"/>
      <c r="D32" s="1"/>
      <c r="E32" s="1"/>
      <c r="F32" s="1"/>
      <c r="G32" s="1"/>
      <c r="H32" s="17"/>
      <c r="I32" s="17"/>
      <c r="J32" s="17"/>
      <c r="K32" s="17"/>
      <c r="L32" s="17"/>
      <c r="M32" s="98"/>
      <c r="O32" s="17"/>
      <c r="P32" s="17"/>
      <c r="Q32" s="17"/>
      <c r="R32" s="17"/>
      <c r="S32" s="98"/>
      <c r="T32"/>
      <c r="U32" s="1"/>
      <c r="V32" s="17"/>
    </row>
    <row r="33" spans="3:22" ht="12" customHeight="1" x14ac:dyDescent="0.25">
      <c r="C33" s="9" t="s">
        <v>44</v>
      </c>
      <c r="D33" s="9"/>
      <c r="E33" s="9"/>
      <c r="F33" s="9"/>
      <c r="G33" s="9"/>
      <c r="H33" s="10"/>
      <c r="I33" s="10"/>
      <c r="J33" s="10"/>
      <c r="K33" s="10"/>
      <c r="L33" s="10"/>
      <c r="M33" s="91"/>
      <c r="O33" s="10"/>
      <c r="P33" s="10"/>
      <c r="Q33" s="10"/>
      <c r="R33" s="10"/>
      <c r="S33" s="91"/>
      <c r="T33"/>
      <c r="U33" s="9"/>
      <c r="V33" s="10"/>
    </row>
    <row r="34" spans="3:22" ht="12" customHeight="1" x14ac:dyDescent="0.25">
      <c r="C34" s="11" t="s">
        <v>17</v>
      </c>
      <c r="D34" s="11"/>
      <c r="E34" s="11"/>
      <c r="F34" s="11"/>
      <c r="G34" s="11"/>
      <c r="H34" s="30">
        <v>34</v>
      </c>
      <c r="I34" s="30">
        <v>39</v>
      </c>
      <c r="J34" s="30">
        <v>40</v>
      </c>
      <c r="K34" s="30">
        <v>42</v>
      </c>
      <c r="L34" s="30">
        <v>43</v>
      </c>
      <c r="M34" s="88">
        <v>47</v>
      </c>
      <c r="N34" s="41"/>
      <c r="O34" s="30"/>
      <c r="P34" s="30"/>
      <c r="Q34" s="30">
        <v>39</v>
      </c>
      <c r="R34" s="30">
        <v>42</v>
      </c>
      <c r="S34" s="88">
        <v>47</v>
      </c>
      <c r="T34" s="41"/>
      <c r="U34" s="35"/>
      <c r="V34" s="30">
        <v>42</v>
      </c>
    </row>
    <row r="35" spans="3:22" ht="12" customHeight="1" x14ac:dyDescent="0.25">
      <c r="C35" s="1" t="s">
        <v>18</v>
      </c>
      <c r="D35" s="1"/>
      <c r="E35" s="1"/>
      <c r="F35" s="1"/>
      <c r="G35" s="1"/>
      <c r="H35" s="32">
        <v>32</v>
      </c>
      <c r="I35" s="32">
        <v>32</v>
      </c>
      <c r="J35" s="32">
        <v>32</v>
      </c>
      <c r="K35" s="32">
        <v>32</v>
      </c>
      <c r="L35" s="32">
        <v>42</v>
      </c>
      <c r="M35" s="92">
        <v>42</v>
      </c>
      <c r="N35" s="33"/>
      <c r="O35" s="32"/>
      <c r="P35" s="32"/>
      <c r="Q35" s="32">
        <v>32</v>
      </c>
      <c r="R35" s="32">
        <v>32</v>
      </c>
      <c r="S35" s="92">
        <v>42</v>
      </c>
      <c r="T35" s="33"/>
      <c r="U35" s="34"/>
      <c r="V35" s="32">
        <v>32</v>
      </c>
    </row>
    <row r="36" spans="3:22" ht="12" customHeight="1" x14ac:dyDescent="0.25">
      <c r="C36" s="1" t="s">
        <v>19</v>
      </c>
      <c r="D36" s="1"/>
      <c r="E36" s="1"/>
      <c r="F36" s="1"/>
      <c r="G36" s="1"/>
      <c r="H36" s="32">
        <v>1688</v>
      </c>
      <c r="I36" s="32">
        <v>1752</v>
      </c>
      <c r="J36" s="32">
        <v>1917.52</v>
      </c>
      <c r="K36" s="32">
        <v>2158</v>
      </c>
      <c r="L36" s="32">
        <v>2204</v>
      </c>
      <c r="M36" s="92">
        <v>2341</v>
      </c>
      <c r="N36" s="33"/>
      <c r="O36" s="32"/>
      <c r="P36" s="32"/>
      <c r="Q36" s="32">
        <v>1752</v>
      </c>
      <c r="R36" s="32">
        <v>2158</v>
      </c>
      <c r="S36" s="92">
        <v>2341</v>
      </c>
      <c r="T36" s="33"/>
      <c r="U36" s="34"/>
      <c r="V36" s="32">
        <v>2158</v>
      </c>
    </row>
    <row r="37" spans="3:22" ht="11.25" customHeight="1" x14ac:dyDescent="0.25">
      <c r="H37" s="18"/>
      <c r="I37" s="18"/>
      <c r="J37" s="18"/>
      <c r="K37" s="18"/>
      <c r="L37" s="18"/>
      <c r="M37" s="18"/>
      <c r="O37" s="18"/>
      <c r="P37" s="18"/>
      <c r="Q37" s="18"/>
      <c r="R37" s="18"/>
      <c r="S37" s="18"/>
      <c r="T37"/>
    </row>
    <row r="38" spans="3:22" x14ac:dyDescent="0.25">
      <c r="C38" s="87" t="s">
        <v>86</v>
      </c>
    </row>
    <row r="39" spans="3:22" x14ac:dyDescent="0.25">
      <c r="C39" s="87" t="s">
        <v>88</v>
      </c>
    </row>
  </sheetData>
  <hyperlinks>
    <hyperlink ref="C3" location="'Contents'!A1" display="← Contents" xr:uid="{00000000-0004-0000-0100-000000000000}"/>
  </hyperlinks>
  <pageMargins left="0.7" right="0.7" top="0.75" bottom="0.75" header="0.3" footer="0.3"/>
  <pageSetup paperSize="9" scale="80" orientation="landscape" r:id="rId1"/>
  <ignoredErrors>
    <ignoredError sqref="H17:V17 H18:V18 H10:V10 H23:V24 H28:V28 H31:V31 T35:U35"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sheetPr>
  <dimension ref="A1:V92"/>
  <sheetViews>
    <sheetView showGridLines="0" workbookViewId="0"/>
  </sheetViews>
  <sheetFormatPr defaultColWidth="8.625" defaultRowHeight="12.75" x14ac:dyDescent="0.2"/>
  <cols>
    <col min="1" max="2" width="2.625" style="4" customWidth="1"/>
    <col min="3" max="3" width="50.375" style="2" customWidth="1"/>
    <col min="4" max="9" width="9.375" style="2" customWidth="1"/>
    <col min="10" max="10" width="2.625" style="2" customWidth="1"/>
    <col min="11" max="13" width="9.375" style="2" customWidth="1"/>
    <col min="14" max="14" width="2.625" style="2" customWidth="1"/>
    <col min="15" max="15" width="9.375" style="2" customWidth="1"/>
    <col min="16" max="18" width="8.625" style="2"/>
    <col min="19" max="19" width="6.875" style="2" bestFit="1" customWidth="1"/>
    <col min="20" max="16384" width="8.625" style="2"/>
  </cols>
  <sheetData>
    <row r="1" spans="1:22" ht="11.25" x14ac:dyDescent="0.2">
      <c r="A1" s="2"/>
      <c r="B1" s="2"/>
    </row>
    <row r="2" spans="1:22" customFormat="1" ht="15" x14ac:dyDescent="0.25">
      <c r="C2" s="43" t="s">
        <v>82</v>
      </c>
    </row>
    <row r="3" spans="1:22" ht="11.25" customHeight="1" x14ac:dyDescent="0.25">
      <c r="C3" s="7" t="s">
        <v>3</v>
      </c>
      <c r="D3" s="7"/>
      <c r="E3" s="7"/>
      <c r="F3" s="7"/>
      <c r="G3" s="7"/>
      <c r="H3" s="1"/>
      <c r="I3" s="1"/>
      <c r="J3" s="1"/>
      <c r="K3" s="1"/>
      <c r="L3" s="1"/>
      <c r="M3" s="1"/>
      <c r="N3"/>
      <c r="O3" s="1"/>
      <c r="P3" s="1"/>
      <c r="Q3" s="1"/>
      <c r="R3" s="1"/>
      <c r="S3" s="1"/>
      <c r="T3"/>
      <c r="U3" s="7"/>
      <c r="V3" s="1"/>
    </row>
    <row r="4" spans="1:22" ht="12.75" customHeight="1" x14ac:dyDescent="0.25">
      <c r="C4" s="54"/>
      <c r="D4" s="55" t="s">
        <v>62</v>
      </c>
      <c r="E4" s="23"/>
      <c r="F4" s="23"/>
      <c r="G4" s="23"/>
      <c r="H4" s="23"/>
      <c r="I4" s="24"/>
      <c r="J4" s="1"/>
      <c r="K4" s="26" t="s">
        <v>65</v>
      </c>
      <c r="L4" s="27"/>
      <c r="M4" s="27"/>
      <c r="N4" s="1"/>
      <c r="O4" s="26" t="s">
        <v>64</v>
      </c>
    </row>
    <row r="5" spans="1:22" x14ac:dyDescent="0.2">
      <c r="C5" s="53" t="s">
        <v>41</v>
      </c>
      <c r="D5" s="28" t="s">
        <v>49</v>
      </c>
      <c r="E5" s="28" t="s">
        <v>50</v>
      </c>
      <c r="F5" s="28" t="s">
        <v>51</v>
      </c>
      <c r="G5" s="28" t="s">
        <v>52</v>
      </c>
      <c r="H5" s="28" t="s">
        <v>53</v>
      </c>
      <c r="I5" s="44" t="s">
        <v>54</v>
      </c>
      <c r="J5" s="1"/>
      <c r="K5" s="28" t="s">
        <v>57</v>
      </c>
      <c r="L5" s="28" t="s">
        <v>58</v>
      </c>
      <c r="M5" s="28" t="s">
        <v>59</v>
      </c>
      <c r="N5" s="1"/>
      <c r="O5" s="44">
        <v>2025</v>
      </c>
    </row>
    <row r="6" spans="1:22" ht="6.75" customHeight="1" x14ac:dyDescent="0.25">
      <c r="C6" s="1"/>
      <c r="D6" s="56"/>
      <c r="E6" s="1"/>
      <c r="F6" s="1"/>
      <c r="G6" s="1"/>
      <c r="H6" s="8"/>
      <c r="I6" s="8"/>
      <c r="J6" s="8"/>
      <c r="K6" s="8"/>
      <c r="L6" s="8"/>
      <c r="M6" s="8"/>
      <c r="N6"/>
      <c r="O6" s="8"/>
      <c r="P6" s="8"/>
      <c r="Q6" s="8"/>
      <c r="R6" s="8"/>
      <c r="S6" s="8"/>
      <c r="T6"/>
      <c r="U6" s="1"/>
      <c r="V6" s="8"/>
    </row>
    <row r="7" spans="1:22" ht="12" customHeight="1" x14ac:dyDescent="0.2">
      <c r="C7" s="9" t="s">
        <v>67</v>
      </c>
      <c r="D7" s="10"/>
      <c r="E7" s="10"/>
      <c r="F7" s="10"/>
      <c r="G7" s="10"/>
      <c r="H7" s="10"/>
      <c r="I7" s="10"/>
      <c r="J7" s="1"/>
      <c r="K7" s="10"/>
      <c r="L7" s="10"/>
      <c r="M7" s="10"/>
      <c r="N7" s="1"/>
      <c r="O7" s="10"/>
    </row>
    <row r="8" spans="1:22" ht="12" customHeight="1" x14ac:dyDescent="0.2">
      <c r="C8" s="1" t="s">
        <v>20</v>
      </c>
      <c r="D8" s="32">
        <v>280798</v>
      </c>
      <c r="E8" s="32">
        <v>406509</v>
      </c>
      <c r="F8" s="32">
        <v>459886</v>
      </c>
      <c r="G8" s="32">
        <v>424632</v>
      </c>
      <c r="H8" s="32">
        <v>397828</v>
      </c>
      <c r="I8" s="92">
        <v>486009</v>
      </c>
      <c r="J8" s="34"/>
      <c r="K8" s="32">
        <v>406509</v>
      </c>
      <c r="L8" s="32">
        <v>424632</v>
      </c>
      <c r="M8" s="92">
        <v>486009</v>
      </c>
      <c r="N8" s="34"/>
      <c r="O8" s="32">
        <v>424632</v>
      </c>
    </row>
    <row r="9" spans="1:22" ht="12" customHeight="1" x14ac:dyDescent="0.2">
      <c r="C9" s="1" t="s">
        <v>21</v>
      </c>
      <c r="D9" s="32">
        <v>1092254</v>
      </c>
      <c r="E9" s="32">
        <v>1191096</v>
      </c>
      <c r="F9" s="32">
        <v>1264455</v>
      </c>
      <c r="G9" s="32">
        <v>1276166</v>
      </c>
      <c r="H9" s="32">
        <v>1225348</v>
      </c>
      <c r="I9" s="92">
        <v>1232277</v>
      </c>
      <c r="J9" s="34"/>
      <c r="K9" s="32">
        <v>1191096</v>
      </c>
      <c r="L9" s="32">
        <v>1276166</v>
      </c>
      <c r="M9" s="92">
        <v>1232277</v>
      </c>
      <c r="N9" s="34"/>
      <c r="O9" s="32">
        <v>1276166</v>
      </c>
    </row>
    <row r="10" spans="1:22" ht="12" customHeight="1" x14ac:dyDescent="0.2">
      <c r="C10" s="1" t="s">
        <v>22</v>
      </c>
      <c r="D10" s="32">
        <v>636341</v>
      </c>
      <c r="E10" s="32">
        <v>845952</v>
      </c>
      <c r="F10" s="32">
        <v>843932</v>
      </c>
      <c r="G10" s="32">
        <v>841964</v>
      </c>
      <c r="H10" s="32">
        <v>906979</v>
      </c>
      <c r="I10" s="92">
        <v>1089715</v>
      </c>
      <c r="J10" s="34"/>
      <c r="K10" s="32">
        <v>845952</v>
      </c>
      <c r="L10" s="32">
        <v>841964</v>
      </c>
      <c r="M10" s="92">
        <v>1089715</v>
      </c>
      <c r="N10" s="34"/>
      <c r="O10" s="32">
        <v>841964</v>
      </c>
    </row>
    <row r="11" spans="1:22" ht="12" customHeight="1" x14ac:dyDescent="0.2">
      <c r="C11" s="48" t="s">
        <v>23</v>
      </c>
      <c r="D11" s="57">
        <f>+SUM(D9:D10)</f>
        <v>1728595</v>
      </c>
      <c r="E11" s="57">
        <f t="shared" ref="E11:I11" si="0">+SUM(E9:E10)</f>
        <v>2037048</v>
      </c>
      <c r="F11" s="57">
        <f t="shared" si="0"/>
        <v>2108387</v>
      </c>
      <c r="G11" s="57">
        <f t="shared" si="0"/>
        <v>2118130</v>
      </c>
      <c r="H11" s="57">
        <f t="shared" si="0"/>
        <v>2132327</v>
      </c>
      <c r="I11" s="99">
        <f t="shared" si="0"/>
        <v>2321992</v>
      </c>
      <c r="J11" s="34"/>
      <c r="K11" s="57">
        <f t="shared" ref="K11" si="1">+SUM(K9:K10)</f>
        <v>2037048</v>
      </c>
      <c r="L11" s="57">
        <f t="shared" ref="L11" si="2">+SUM(L9:L10)</f>
        <v>2118130</v>
      </c>
      <c r="M11" s="99">
        <f t="shared" ref="M11:O11" si="3">+SUM(M9:M10)</f>
        <v>2321992</v>
      </c>
      <c r="N11" s="34"/>
      <c r="O11" s="57">
        <f t="shared" si="3"/>
        <v>2118130</v>
      </c>
    </row>
    <row r="12" spans="1:22" ht="12" customHeight="1" x14ac:dyDescent="0.2">
      <c r="C12" s="1" t="s">
        <v>24</v>
      </c>
      <c r="D12" s="58">
        <v>104.194</v>
      </c>
      <c r="E12" s="58">
        <v>107.82</v>
      </c>
      <c r="F12" s="58">
        <v>108.551171</v>
      </c>
      <c r="G12" s="58">
        <v>110.67668</v>
      </c>
      <c r="H12" s="58">
        <v>112.339</v>
      </c>
      <c r="I12" s="100">
        <v>300.50375700000001</v>
      </c>
      <c r="J12" s="34"/>
      <c r="K12" s="58">
        <v>107.818</v>
      </c>
      <c r="L12" s="58">
        <v>110.67700000000001</v>
      </c>
      <c r="M12" s="100">
        <v>300.50400000000002</v>
      </c>
      <c r="N12" s="34"/>
      <c r="O12" s="58">
        <v>110.67668</v>
      </c>
    </row>
    <row r="13" spans="1:22" ht="12" customHeight="1" x14ac:dyDescent="0.2">
      <c r="C13" s="1" t="s">
        <v>25</v>
      </c>
      <c r="D13" s="58">
        <v>103.93</v>
      </c>
      <c r="E13" s="58">
        <v>105.75595300000001</v>
      </c>
      <c r="F13" s="58">
        <v>107.657358</v>
      </c>
      <c r="G13" s="58">
        <v>110.533934</v>
      </c>
      <c r="H13" s="58">
        <v>111.55</v>
      </c>
      <c r="I13" s="100">
        <v>175.31669869999999</v>
      </c>
      <c r="J13" s="34"/>
      <c r="K13" s="58">
        <v>104.84</v>
      </c>
      <c r="L13" s="58">
        <v>109.095646</v>
      </c>
      <c r="M13" s="100">
        <v>143.43</v>
      </c>
      <c r="N13" s="34"/>
      <c r="O13" s="58">
        <v>106.97</v>
      </c>
    </row>
    <row r="14" spans="1:22" ht="12" customHeight="1" x14ac:dyDescent="0.2">
      <c r="C14" s="1"/>
      <c r="D14" s="8"/>
      <c r="E14" s="8"/>
      <c r="F14" s="49" t="s">
        <v>37</v>
      </c>
      <c r="G14" s="8"/>
      <c r="H14" s="8"/>
      <c r="I14" s="90"/>
      <c r="J14" s="1"/>
      <c r="K14" s="8"/>
      <c r="L14" s="8"/>
      <c r="M14" s="90"/>
      <c r="N14" s="1"/>
      <c r="O14" s="8"/>
    </row>
    <row r="15" spans="1:22" ht="12" customHeight="1" x14ac:dyDescent="0.2">
      <c r="C15" s="9" t="s">
        <v>68</v>
      </c>
      <c r="D15" s="10"/>
      <c r="E15" s="10"/>
      <c r="F15" s="10"/>
      <c r="G15" s="10"/>
      <c r="H15" s="10"/>
      <c r="I15" s="91"/>
      <c r="J15" s="1"/>
      <c r="K15" s="10"/>
      <c r="L15" s="10"/>
      <c r="M15" s="91"/>
      <c r="N15" s="1"/>
      <c r="O15" s="10"/>
    </row>
    <row r="16" spans="1:22" ht="12" customHeight="1" x14ac:dyDescent="0.2">
      <c r="C16" s="1" t="s">
        <v>26</v>
      </c>
      <c r="D16" s="30">
        <v>78800</v>
      </c>
      <c r="E16" s="30">
        <v>73234</v>
      </c>
      <c r="F16" s="30">
        <v>94549.319000000003</v>
      </c>
      <c r="G16" s="30">
        <v>165204.68100000001</v>
      </c>
      <c r="H16" s="30">
        <v>87274</v>
      </c>
      <c r="I16" s="88">
        <v>25013</v>
      </c>
      <c r="J16" s="35"/>
      <c r="K16" s="30">
        <v>152034</v>
      </c>
      <c r="L16" s="30">
        <v>259754</v>
      </c>
      <c r="M16" s="88">
        <v>112287</v>
      </c>
      <c r="N16" s="35"/>
      <c r="O16" s="30">
        <v>411788</v>
      </c>
    </row>
    <row r="17" spans="3:16" ht="12" customHeight="1" x14ac:dyDescent="0.2">
      <c r="C17" s="1" t="s">
        <v>27</v>
      </c>
      <c r="D17" s="32">
        <v>-644</v>
      </c>
      <c r="E17" s="32">
        <v>-6098</v>
      </c>
      <c r="F17" s="32">
        <v>-6334</v>
      </c>
      <c r="G17" s="32">
        <v>-7172</v>
      </c>
      <c r="H17" s="32">
        <v>-1487</v>
      </c>
      <c r="I17" s="92">
        <v>648</v>
      </c>
      <c r="J17" s="34"/>
      <c r="K17" s="32">
        <v>-6742</v>
      </c>
      <c r="L17" s="32">
        <v>-13506</v>
      </c>
      <c r="M17" s="92">
        <v>-839</v>
      </c>
      <c r="N17" s="34"/>
      <c r="O17" s="32">
        <v>-20248</v>
      </c>
    </row>
    <row r="18" spans="3:16" ht="12" customHeight="1" x14ac:dyDescent="0.2">
      <c r="C18" s="59" t="s">
        <v>28</v>
      </c>
      <c r="D18" s="30">
        <v>28845</v>
      </c>
      <c r="E18" s="30">
        <v>-207224</v>
      </c>
      <c r="F18" s="30">
        <v>136402.31899999999</v>
      </c>
      <c r="G18" s="30">
        <v>-32667.319</v>
      </c>
      <c r="H18" s="30">
        <v>10631</v>
      </c>
      <c r="I18" s="88">
        <v>-96042</v>
      </c>
      <c r="J18" s="34"/>
      <c r="K18" s="30">
        <v>-178379</v>
      </c>
      <c r="L18" s="30">
        <v>103735</v>
      </c>
      <c r="M18" s="88">
        <v>-85411</v>
      </c>
      <c r="N18" s="34"/>
      <c r="O18" s="30">
        <v>-74644</v>
      </c>
    </row>
    <row r="19" spans="3:16" ht="12" customHeight="1" x14ac:dyDescent="0.2">
      <c r="C19" s="11" t="s">
        <v>29</v>
      </c>
      <c r="D19" s="30">
        <v>95515</v>
      </c>
      <c r="E19" s="30">
        <v>67136</v>
      </c>
      <c r="F19" s="30">
        <v>109254.1333</v>
      </c>
      <c r="G19" s="30">
        <v>153624.86670000001</v>
      </c>
      <c r="H19" s="30">
        <v>115435</v>
      </c>
      <c r="I19" s="88">
        <v>25661</v>
      </c>
      <c r="J19" s="34"/>
      <c r="K19" s="30">
        <v>162651</v>
      </c>
      <c r="L19" s="30">
        <v>262879</v>
      </c>
      <c r="M19" s="88">
        <v>141096</v>
      </c>
      <c r="N19" s="34"/>
      <c r="O19" s="30">
        <v>425530</v>
      </c>
    </row>
    <row r="20" spans="3:16" ht="12" customHeight="1" x14ac:dyDescent="0.2">
      <c r="C20" s="1" t="s">
        <v>70</v>
      </c>
      <c r="D20" s="29">
        <v>1.3021349725692379</v>
      </c>
      <c r="E20" s="29">
        <v>0.6861227701993704</v>
      </c>
      <c r="F20" s="29">
        <v>0.95871385399999998</v>
      </c>
      <c r="G20" s="29">
        <v>1.3781067502</v>
      </c>
      <c r="H20" s="29">
        <v>1.0510507617269826</v>
      </c>
      <c r="I20" s="89">
        <v>0.21774860495686466</v>
      </c>
      <c r="J20" s="34"/>
      <c r="K20" s="29">
        <v>0.90901155143137302</v>
      </c>
      <c r="L20" s="29">
        <v>1.1888109327731478</v>
      </c>
      <c r="M20" s="89">
        <v>0.56737542065424995</v>
      </c>
      <c r="N20" s="34"/>
      <c r="O20" s="29">
        <v>1.0674969086275863</v>
      </c>
    </row>
    <row r="21" spans="3:16" ht="12" customHeight="1" x14ac:dyDescent="0.2">
      <c r="C21" s="1" t="s">
        <v>71</v>
      </c>
      <c r="D21" s="29">
        <v>1.5783429175755173</v>
      </c>
      <c r="E21" s="29">
        <v>0.6289911557487633</v>
      </c>
      <c r="F21" s="29">
        <v>1.1078181448</v>
      </c>
      <c r="G21" s="29">
        <v>1.2815100913999999</v>
      </c>
      <c r="H21" s="29">
        <v>1.3901969049196121</v>
      </c>
      <c r="I21" s="89">
        <v>0.22338971541990582</v>
      </c>
      <c r="J21" s="34"/>
      <c r="K21" s="29">
        <v>0.97249061296725903</v>
      </c>
      <c r="L21" s="29">
        <v>1.2031130577256646</v>
      </c>
      <c r="M21" s="89">
        <v>0.71294452922094331</v>
      </c>
      <c r="N21" s="34"/>
      <c r="O21" s="29">
        <v>1.1031209251563832</v>
      </c>
    </row>
    <row r="22" spans="3:16" ht="12" customHeight="1" x14ac:dyDescent="0.2">
      <c r="C22" s="1"/>
      <c r="D22" s="50"/>
      <c r="E22" s="50"/>
      <c r="F22" s="50"/>
      <c r="G22" s="50"/>
      <c r="H22" s="50"/>
      <c r="I22" s="101"/>
      <c r="J22" s="50"/>
      <c r="K22" s="50"/>
      <c r="L22" s="50"/>
      <c r="M22" s="101"/>
      <c r="N22" s="50"/>
      <c r="O22" s="50"/>
      <c r="P22" s="50"/>
    </row>
    <row r="23" spans="3:16" ht="12" customHeight="1" x14ac:dyDescent="0.2">
      <c r="C23" s="9" t="s">
        <v>69</v>
      </c>
      <c r="D23" s="51"/>
      <c r="E23" s="51"/>
      <c r="F23" s="51"/>
      <c r="G23" s="51"/>
      <c r="H23" s="51"/>
      <c r="I23" s="102"/>
      <c r="J23" s="1"/>
      <c r="K23" s="10"/>
      <c r="L23" s="10"/>
      <c r="M23" s="91"/>
      <c r="N23" s="1"/>
      <c r="O23" s="10"/>
    </row>
    <row r="24" spans="3:16" ht="12" customHeight="1" x14ac:dyDescent="0.2">
      <c r="C24" s="1" t="s">
        <v>30</v>
      </c>
      <c r="D24" s="32">
        <v>391418.77016999997</v>
      </c>
      <c r="E24" s="32">
        <v>418894.89964000002</v>
      </c>
      <c r="F24" s="32">
        <v>425674.77016999997</v>
      </c>
      <c r="G24" s="32">
        <v>484975</v>
      </c>
      <c r="H24" s="32">
        <v>518487.97149999999</v>
      </c>
      <c r="I24" s="92">
        <v>532898.97149999999</v>
      </c>
      <c r="J24" s="34"/>
      <c r="K24" s="32">
        <v>418894.89964000002</v>
      </c>
      <c r="L24" s="32">
        <v>484975</v>
      </c>
      <c r="M24" s="92">
        <v>532898.97149999999</v>
      </c>
      <c r="N24" s="34"/>
      <c r="O24" s="32">
        <v>484975</v>
      </c>
    </row>
    <row r="25" spans="3:16" ht="12" customHeight="1" x14ac:dyDescent="0.2">
      <c r="C25" s="11" t="s">
        <v>31</v>
      </c>
      <c r="D25" s="60">
        <f>+D10/D24</f>
        <v>1.6257293939266786</v>
      </c>
      <c r="E25" s="60">
        <f t="shared" ref="E25:I25" si="4">+E10/E24</f>
        <v>2.019485080212279</v>
      </c>
      <c r="F25" s="60">
        <f t="shared" si="4"/>
        <v>1.9825746300701881</v>
      </c>
      <c r="G25" s="60">
        <f t="shared" si="4"/>
        <v>1.7360977369967525</v>
      </c>
      <c r="H25" s="60">
        <f t="shared" si="4"/>
        <v>1.7492768392988651</v>
      </c>
      <c r="I25" s="103">
        <f t="shared" si="4"/>
        <v>2.0448810342656105</v>
      </c>
      <c r="J25" s="34"/>
      <c r="K25" s="60">
        <f t="shared" ref="K25" si="5">+K10/K24</f>
        <v>2.019485080212279</v>
      </c>
      <c r="L25" s="60">
        <f t="shared" ref="L25" si="6">+L10/L24</f>
        <v>1.7360977369967525</v>
      </c>
      <c r="M25" s="103">
        <f t="shared" ref="M25" si="7">+M10/M24</f>
        <v>2.0448810342656105</v>
      </c>
      <c r="N25" s="34"/>
      <c r="O25" s="60">
        <f t="shared" ref="O25" si="8">+O10/O24</f>
        <v>1.7360977369967525</v>
      </c>
    </row>
    <row r="26" spans="3:16" x14ac:dyDescent="0.2">
      <c r="J26" s="1"/>
      <c r="N26" s="1"/>
    </row>
    <row r="27" spans="3:16" x14ac:dyDescent="0.2">
      <c r="D27" s="18"/>
      <c r="E27" s="18"/>
      <c r="F27" s="18"/>
      <c r="G27" s="18"/>
      <c r="H27" s="61"/>
      <c r="I27" s="61"/>
      <c r="J27" s="1"/>
      <c r="N27" s="1"/>
    </row>
    <row r="28" spans="3:16" x14ac:dyDescent="0.2">
      <c r="D28" s="21"/>
      <c r="E28" s="21"/>
      <c r="F28" s="21"/>
      <c r="G28" s="21"/>
      <c r="H28" s="21"/>
      <c r="I28" s="21"/>
      <c r="J28" s="1"/>
      <c r="N28" s="1"/>
    </row>
    <row r="29" spans="3:16" x14ac:dyDescent="0.2">
      <c r="H29" s="21"/>
      <c r="I29" s="21"/>
      <c r="J29" s="1"/>
      <c r="N29" s="1"/>
    </row>
    <row r="30" spans="3:16" x14ac:dyDescent="0.2">
      <c r="H30" s="63"/>
      <c r="I30" s="63"/>
      <c r="J30" s="1"/>
      <c r="N30" s="1"/>
    </row>
    <row r="31" spans="3:16" x14ac:dyDescent="0.2">
      <c r="J31" s="1"/>
      <c r="N31" s="1"/>
    </row>
    <row r="32" spans="3:16" x14ac:dyDescent="0.2">
      <c r="J32" s="1"/>
      <c r="N32" s="1"/>
    </row>
    <row r="33" spans="10:14" x14ac:dyDescent="0.2">
      <c r="J33" s="1"/>
      <c r="N33" s="1"/>
    </row>
    <row r="34" spans="10:14" x14ac:dyDescent="0.2">
      <c r="J34" s="1"/>
      <c r="N34" s="1"/>
    </row>
    <row r="35" spans="10:14" x14ac:dyDescent="0.2">
      <c r="J35" s="1"/>
      <c r="N35" s="1"/>
    </row>
    <row r="36" spans="10:14" x14ac:dyDescent="0.2">
      <c r="J36" s="1"/>
      <c r="N36" s="1"/>
    </row>
    <row r="37" spans="10:14" x14ac:dyDescent="0.2">
      <c r="J37" s="1"/>
      <c r="N37" s="1"/>
    </row>
    <row r="38" spans="10:14" x14ac:dyDescent="0.2">
      <c r="J38" s="1"/>
      <c r="N38" s="1"/>
    </row>
    <row r="39" spans="10:14" x14ac:dyDescent="0.2">
      <c r="J39" s="1"/>
      <c r="N39" s="1"/>
    </row>
    <row r="40" spans="10:14" x14ac:dyDescent="0.2">
      <c r="J40" s="1"/>
      <c r="N40" s="1"/>
    </row>
    <row r="41" spans="10:14" x14ac:dyDescent="0.2">
      <c r="J41" s="1"/>
      <c r="N41" s="1"/>
    </row>
    <row r="42" spans="10:14" x14ac:dyDescent="0.2">
      <c r="J42" s="1"/>
      <c r="N42" s="1"/>
    </row>
    <row r="43" spans="10:14" x14ac:dyDescent="0.2">
      <c r="J43" s="1"/>
      <c r="N43" s="1"/>
    </row>
    <row r="44" spans="10:14" x14ac:dyDescent="0.2">
      <c r="J44" s="1"/>
      <c r="N44" s="1"/>
    </row>
    <row r="45" spans="10:14" x14ac:dyDescent="0.2">
      <c r="J45" s="1"/>
      <c r="N45" s="1"/>
    </row>
    <row r="46" spans="10:14" x14ac:dyDescent="0.2">
      <c r="J46" s="1"/>
      <c r="N46" s="1"/>
    </row>
    <row r="47" spans="10:14" x14ac:dyDescent="0.2">
      <c r="J47" s="1"/>
      <c r="N47" s="1"/>
    </row>
    <row r="48" spans="10:14" x14ac:dyDescent="0.2">
      <c r="J48" s="1"/>
      <c r="N48" s="1"/>
    </row>
    <row r="49" spans="10:14" x14ac:dyDescent="0.2">
      <c r="J49" s="1"/>
      <c r="N49" s="1"/>
    </row>
    <row r="50" spans="10:14" x14ac:dyDescent="0.2">
      <c r="J50" s="1"/>
      <c r="N50" s="1"/>
    </row>
    <row r="51" spans="10:14" x14ac:dyDescent="0.2">
      <c r="J51" s="1"/>
      <c r="N51" s="1"/>
    </row>
    <row r="52" spans="10:14" x14ac:dyDescent="0.2">
      <c r="J52" s="1"/>
      <c r="N52" s="1"/>
    </row>
    <row r="53" spans="10:14" x14ac:dyDescent="0.2">
      <c r="J53" s="1"/>
      <c r="N53" s="1"/>
    </row>
    <row r="54" spans="10:14" x14ac:dyDescent="0.2">
      <c r="J54" s="1"/>
      <c r="N54" s="1"/>
    </row>
    <row r="55" spans="10:14" x14ac:dyDescent="0.2">
      <c r="J55" s="1"/>
      <c r="N55" s="1"/>
    </row>
    <row r="56" spans="10:14" x14ac:dyDescent="0.2">
      <c r="J56" s="1"/>
      <c r="N56" s="1"/>
    </row>
    <row r="57" spans="10:14" x14ac:dyDescent="0.2">
      <c r="J57" s="1"/>
      <c r="N57" s="1"/>
    </row>
    <row r="58" spans="10:14" x14ac:dyDescent="0.2">
      <c r="J58" s="1"/>
      <c r="N58" s="1"/>
    </row>
    <row r="59" spans="10:14" x14ac:dyDescent="0.2">
      <c r="J59" s="1"/>
      <c r="N59" s="1"/>
    </row>
    <row r="60" spans="10:14" x14ac:dyDescent="0.2">
      <c r="J60" s="1"/>
      <c r="N60" s="1"/>
    </row>
    <row r="61" spans="10:14" x14ac:dyDescent="0.2">
      <c r="J61" s="1"/>
      <c r="N61" s="1"/>
    </row>
    <row r="62" spans="10:14" x14ac:dyDescent="0.2">
      <c r="J62" s="1"/>
      <c r="N62" s="1"/>
    </row>
    <row r="63" spans="10:14" x14ac:dyDescent="0.2">
      <c r="J63" s="1"/>
      <c r="N63" s="1"/>
    </row>
    <row r="64" spans="10:14" x14ac:dyDescent="0.2">
      <c r="J64" s="1"/>
      <c r="N64" s="1"/>
    </row>
    <row r="65" spans="10:14" x14ac:dyDescent="0.2">
      <c r="J65" s="1"/>
      <c r="N65" s="1"/>
    </row>
    <row r="66" spans="10:14" x14ac:dyDescent="0.2">
      <c r="J66" s="1"/>
      <c r="N66" s="1"/>
    </row>
    <row r="67" spans="10:14" x14ac:dyDescent="0.2">
      <c r="J67" s="1"/>
      <c r="N67" s="1"/>
    </row>
    <row r="68" spans="10:14" x14ac:dyDescent="0.2">
      <c r="J68" s="1"/>
      <c r="N68" s="1"/>
    </row>
    <row r="69" spans="10:14" x14ac:dyDescent="0.2">
      <c r="J69" s="1"/>
      <c r="N69" s="1"/>
    </row>
    <row r="70" spans="10:14" x14ac:dyDescent="0.2">
      <c r="J70" s="1"/>
      <c r="N70" s="1"/>
    </row>
    <row r="71" spans="10:14" x14ac:dyDescent="0.2">
      <c r="J71" s="1"/>
      <c r="N71" s="1"/>
    </row>
    <row r="72" spans="10:14" x14ac:dyDescent="0.2">
      <c r="J72" s="1"/>
      <c r="N72" s="1"/>
    </row>
    <row r="73" spans="10:14" x14ac:dyDescent="0.2">
      <c r="J73" s="1"/>
      <c r="N73" s="1"/>
    </row>
    <row r="74" spans="10:14" x14ac:dyDescent="0.2">
      <c r="J74" s="1"/>
      <c r="N74" s="1"/>
    </row>
    <row r="75" spans="10:14" x14ac:dyDescent="0.2">
      <c r="J75" s="1"/>
      <c r="N75" s="1"/>
    </row>
    <row r="76" spans="10:14" x14ac:dyDescent="0.2">
      <c r="J76" s="1"/>
      <c r="N76" s="1"/>
    </row>
    <row r="77" spans="10:14" x14ac:dyDescent="0.2">
      <c r="J77" s="1"/>
      <c r="N77" s="1"/>
    </row>
    <row r="78" spans="10:14" x14ac:dyDescent="0.2">
      <c r="J78" s="1"/>
      <c r="N78" s="1"/>
    </row>
    <row r="79" spans="10:14" x14ac:dyDescent="0.2">
      <c r="J79" s="1"/>
      <c r="N79" s="1"/>
    </row>
    <row r="80" spans="10:14" x14ac:dyDescent="0.2">
      <c r="J80" s="1"/>
      <c r="N80" s="1"/>
    </row>
    <row r="81" spans="10:14" x14ac:dyDescent="0.2">
      <c r="J81" s="1"/>
      <c r="N81" s="1"/>
    </row>
    <row r="82" spans="10:14" x14ac:dyDescent="0.2">
      <c r="J82" s="1"/>
      <c r="N82" s="1"/>
    </row>
    <row r="83" spans="10:14" x14ac:dyDescent="0.2">
      <c r="J83" s="1"/>
      <c r="N83" s="1"/>
    </row>
    <row r="84" spans="10:14" x14ac:dyDescent="0.2">
      <c r="J84" s="1"/>
      <c r="N84" s="1"/>
    </row>
    <row r="85" spans="10:14" x14ac:dyDescent="0.2">
      <c r="J85" s="1"/>
      <c r="N85" s="1"/>
    </row>
    <row r="86" spans="10:14" x14ac:dyDescent="0.2">
      <c r="J86" s="1"/>
      <c r="N86" s="1"/>
    </row>
    <row r="87" spans="10:14" x14ac:dyDescent="0.2">
      <c r="J87" s="1"/>
      <c r="N87" s="1"/>
    </row>
    <row r="88" spans="10:14" x14ac:dyDescent="0.2">
      <c r="J88" s="1"/>
      <c r="N88" s="1"/>
    </row>
    <row r="89" spans="10:14" x14ac:dyDescent="0.2">
      <c r="J89" s="1"/>
      <c r="N89" s="1"/>
    </row>
    <row r="90" spans="10:14" x14ac:dyDescent="0.2">
      <c r="J90" s="1"/>
      <c r="N90" s="1"/>
    </row>
    <row r="91" spans="10:14" x14ac:dyDescent="0.2">
      <c r="J91" s="1"/>
      <c r="N91" s="1"/>
    </row>
    <row r="92" spans="10:14" x14ac:dyDescent="0.2">
      <c r="J92" s="1"/>
      <c r="N92" s="1"/>
    </row>
  </sheetData>
  <hyperlinks>
    <hyperlink ref="C3" location="'Contents'!A1" display="← Contents" xr:uid="{00000000-0004-0000-0200-000000000000}"/>
  </hyperlinks>
  <pageMargins left="0.7" right="0.7" top="0.75" bottom="0.75" header="0.3" footer="0.3"/>
  <pageSetup paperSize="9" scale="80" orientation="landscape"/>
  <ignoredErrors>
    <ignoredError sqref="J11" formulaRange="1"/>
    <ignoredError sqref="D11:I11 K11:O11" formulaRange="1" unlockedFormula="1"/>
    <ignoredError sqref="D25:O25"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sheetPr>
  <dimension ref="A1:V163"/>
  <sheetViews>
    <sheetView showGridLines="0" zoomScaleNormal="100" workbookViewId="0"/>
  </sheetViews>
  <sheetFormatPr defaultColWidth="8.625" defaultRowHeight="12.75" outlineLevelCol="1" x14ac:dyDescent="0.2"/>
  <cols>
    <col min="1" max="2" width="2.625" style="4" customWidth="1"/>
    <col min="3" max="3" width="37.875" style="2" customWidth="1"/>
    <col min="4" max="7" width="9.375" style="2" customWidth="1" outlineLevel="1"/>
    <col min="8" max="13" width="9.375" style="2" customWidth="1"/>
    <col min="14" max="14" width="2.625" style="2" customWidth="1"/>
    <col min="15" max="16" width="9.375" style="2" customWidth="1" outlineLevel="1"/>
    <col min="17" max="19" width="9.375" style="2" customWidth="1"/>
    <col min="20" max="20" width="2.625" style="2" customWidth="1"/>
    <col min="21" max="21" width="9.375" style="2" customWidth="1" outlineLevel="1"/>
    <col min="22" max="22" width="9.375" style="2" customWidth="1"/>
    <col min="23" max="16384" width="8.625" style="2"/>
  </cols>
  <sheetData>
    <row r="1" spans="1:22" ht="9.75" customHeight="1" x14ac:dyDescent="0.25">
      <c r="A1" s="2"/>
      <c r="B1" s="2"/>
      <c r="I1"/>
      <c r="J1"/>
      <c r="K1"/>
      <c r="L1"/>
      <c r="M1"/>
      <c r="N1"/>
      <c r="O1"/>
      <c r="P1"/>
      <c r="Q1"/>
      <c r="R1"/>
      <c r="S1"/>
      <c r="V1"/>
    </row>
    <row r="2" spans="1:22" customFormat="1" ht="15" x14ac:dyDescent="0.25">
      <c r="C2" s="43" t="s">
        <v>72</v>
      </c>
    </row>
    <row r="3" spans="1:22" ht="11.25" customHeight="1" x14ac:dyDescent="0.25">
      <c r="C3" s="7" t="s">
        <v>3</v>
      </c>
      <c r="D3" s="7"/>
      <c r="E3" s="7"/>
      <c r="F3" s="7"/>
      <c r="G3" s="7"/>
      <c r="H3" s="1"/>
      <c r="I3" s="1"/>
      <c r="J3" s="1"/>
      <c r="K3" s="1"/>
      <c r="L3" s="1"/>
      <c r="M3" s="1"/>
      <c r="N3"/>
      <c r="O3" s="1"/>
      <c r="P3" s="1"/>
      <c r="Q3" s="1"/>
      <c r="R3" s="1"/>
      <c r="S3" s="1"/>
      <c r="T3"/>
      <c r="U3" s="7"/>
      <c r="V3" s="1"/>
    </row>
    <row r="4" spans="1:22" ht="12.75" customHeight="1" x14ac:dyDescent="0.25">
      <c r="C4" s="52"/>
      <c r="D4" s="25"/>
      <c r="E4" s="23"/>
      <c r="F4" s="23"/>
      <c r="G4" s="23"/>
      <c r="H4" s="25" t="s">
        <v>62</v>
      </c>
      <c r="I4" s="23"/>
      <c r="J4" s="23"/>
      <c r="K4" s="23"/>
      <c r="L4" s="25"/>
      <c r="M4" s="24"/>
      <c r="N4"/>
      <c r="O4" s="26"/>
      <c r="P4" s="27"/>
      <c r="Q4" s="26" t="s">
        <v>65</v>
      </c>
      <c r="R4" s="27"/>
      <c r="S4" s="27"/>
      <c r="T4"/>
      <c r="U4" s="26"/>
      <c r="V4" s="26" t="s">
        <v>64</v>
      </c>
    </row>
    <row r="5" spans="1:22" ht="12.75" customHeight="1" x14ac:dyDescent="0.25">
      <c r="C5" s="53" t="s">
        <v>41</v>
      </c>
      <c r="D5" s="28" t="s">
        <v>45</v>
      </c>
      <c r="E5" s="28" t="s">
        <v>46</v>
      </c>
      <c r="F5" s="28" t="s">
        <v>47</v>
      </c>
      <c r="G5" s="28" t="s">
        <v>48</v>
      </c>
      <c r="H5" s="28" t="s">
        <v>49</v>
      </c>
      <c r="I5" s="28" t="s">
        <v>50</v>
      </c>
      <c r="J5" s="28" t="s">
        <v>51</v>
      </c>
      <c r="K5" s="28" t="s">
        <v>52</v>
      </c>
      <c r="L5" s="28" t="s">
        <v>53</v>
      </c>
      <c r="M5" s="44" t="s">
        <v>54</v>
      </c>
      <c r="N5"/>
      <c r="O5" s="28" t="s">
        <v>55</v>
      </c>
      <c r="P5" s="28" t="s">
        <v>56</v>
      </c>
      <c r="Q5" s="28" t="s">
        <v>57</v>
      </c>
      <c r="R5" s="28" t="s">
        <v>58</v>
      </c>
      <c r="S5" s="28" t="s">
        <v>59</v>
      </c>
      <c r="T5"/>
      <c r="U5" s="28" t="s">
        <v>60</v>
      </c>
      <c r="V5" s="28" t="s">
        <v>61</v>
      </c>
    </row>
    <row r="6" spans="1:22" ht="6.75" customHeight="1" x14ac:dyDescent="0.25">
      <c r="C6" s="1"/>
      <c r="D6" s="1"/>
      <c r="E6" s="1"/>
      <c r="F6" s="1"/>
      <c r="G6" s="1"/>
      <c r="H6" s="8"/>
      <c r="I6" s="8"/>
      <c r="J6" s="8"/>
      <c r="K6" s="8"/>
      <c r="L6" s="8"/>
      <c r="M6" s="8"/>
      <c r="N6"/>
      <c r="O6" s="8"/>
      <c r="P6" s="8"/>
      <c r="Q6" s="8"/>
      <c r="R6" s="8"/>
      <c r="S6" s="8"/>
      <c r="T6"/>
      <c r="U6" s="1"/>
      <c r="V6" s="8"/>
    </row>
    <row r="7" spans="1:22" ht="12" customHeight="1" x14ac:dyDescent="0.2">
      <c r="C7" s="64" t="s">
        <v>4</v>
      </c>
      <c r="D7" s="64"/>
      <c r="E7" s="64"/>
      <c r="F7" s="64"/>
      <c r="G7" s="64"/>
      <c r="H7" s="65"/>
      <c r="I7" s="65"/>
      <c r="J7" s="65"/>
      <c r="K7" s="65"/>
      <c r="L7" s="65"/>
      <c r="M7" s="65"/>
      <c r="N7" s="1"/>
      <c r="O7" s="64"/>
      <c r="P7" s="64"/>
      <c r="Q7" s="65"/>
      <c r="R7" s="65"/>
      <c r="S7" s="65"/>
      <c r="T7" s="1"/>
      <c r="U7" s="64"/>
      <c r="V7" s="65"/>
    </row>
    <row r="8" spans="1:22" ht="12" customHeight="1" x14ac:dyDescent="0.2">
      <c r="C8" s="2" t="s">
        <v>32</v>
      </c>
      <c r="D8" s="69">
        <v>513593.7</v>
      </c>
      <c r="E8" s="69">
        <v>578179.5</v>
      </c>
      <c r="F8" s="69">
        <v>588208.4</v>
      </c>
      <c r="G8" s="69">
        <v>777837.4</v>
      </c>
      <c r="H8" s="69">
        <v>797829</v>
      </c>
      <c r="I8" s="69">
        <v>841530</v>
      </c>
      <c r="J8" s="69">
        <v>768039</v>
      </c>
      <c r="K8" s="69">
        <v>953584</v>
      </c>
      <c r="L8" s="69">
        <v>914338</v>
      </c>
      <c r="M8" s="104">
        <v>986130</v>
      </c>
      <c r="N8" s="1"/>
      <c r="O8" s="69">
        <v>1091773.2</v>
      </c>
      <c r="P8" s="69">
        <v>1366045.8</v>
      </c>
      <c r="Q8" s="69">
        <v>1639359</v>
      </c>
      <c r="R8" s="69">
        <v>1721623</v>
      </c>
      <c r="S8" s="104">
        <v>1900468</v>
      </c>
      <c r="T8" s="34"/>
      <c r="U8" s="69">
        <v>2457819</v>
      </c>
      <c r="V8" s="69">
        <v>3360982</v>
      </c>
    </row>
    <row r="9" spans="1:22" ht="12" customHeight="1" x14ac:dyDescent="0.2">
      <c r="C9" s="2" t="s">
        <v>33</v>
      </c>
      <c r="D9" s="69">
        <v>0</v>
      </c>
      <c r="E9" s="69">
        <v>0</v>
      </c>
      <c r="F9" s="69">
        <v>0</v>
      </c>
      <c r="G9" s="69">
        <v>0</v>
      </c>
      <c r="H9" s="69">
        <v>0</v>
      </c>
      <c r="I9" s="69">
        <v>76704</v>
      </c>
      <c r="J9" s="69">
        <v>97005</v>
      </c>
      <c r="K9" s="69">
        <v>170776</v>
      </c>
      <c r="L9" s="69">
        <v>158038</v>
      </c>
      <c r="M9" s="104">
        <v>163928</v>
      </c>
      <c r="N9" s="1"/>
      <c r="O9" s="69">
        <v>0</v>
      </c>
      <c r="P9" s="69">
        <v>0</v>
      </c>
      <c r="Q9" s="69">
        <v>76704</v>
      </c>
      <c r="R9" s="69">
        <v>267781</v>
      </c>
      <c r="S9" s="104">
        <v>321966</v>
      </c>
      <c r="T9" s="34"/>
      <c r="U9" s="69">
        <v>0</v>
      </c>
      <c r="V9" s="69">
        <v>344485</v>
      </c>
    </row>
    <row r="10" spans="1:22" ht="12" customHeight="1" x14ac:dyDescent="0.2">
      <c r="C10" s="66" t="s">
        <v>34</v>
      </c>
      <c r="D10" s="70">
        <f>SUM(D8:D9)</f>
        <v>513593.7</v>
      </c>
      <c r="E10" s="70">
        <f t="shared" ref="E10:M10" si="0">SUM(E8:E9)</f>
        <v>578179.5</v>
      </c>
      <c r="F10" s="70">
        <f t="shared" si="0"/>
        <v>588208.4</v>
      </c>
      <c r="G10" s="70">
        <f t="shared" si="0"/>
        <v>777837.4</v>
      </c>
      <c r="H10" s="70">
        <f t="shared" si="0"/>
        <v>797829</v>
      </c>
      <c r="I10" s="70">
        <f t="shared" si="0"/>
        <v>918234</v>
      </c>
      <c r="J10" s="70">
        <f t="shared" si="0"/>
        <v>865044</v>
      </c>
      <c r="K10" s="70">
        <f t="shared" si="0"/>
        <v>1124360</v>
      </c>
      <c r="L10" s="70">
        <f t="shared" si="0"/>
        <v>1072376</v>
      </c>
      <c r="M10" s="105">
        <f t="shared" si="0"/>
        <v>1150058</v>
      </c>
      <c r="N10" s="1"/>
      <c r="O10" s="70">
        <f>SUM(O8:O9)</f>
        <v>1091773.2</v>
      </c>
      <c r="P10" s="70">
        <f t="shared" ref="P10:V10" si="1">SUM(P8:P9)</f>
        <v>1366045.8</v>
      </c>
      <c r="Q10" s="70">
        <f t="shared" si="1"/>
        <v>1716063</v>
      </c>
      <c r="R10" s="70">
        <f t="shared" si="1"/>
        <v>1989404</v>
      </c>
      <c r="S10" s="105">
        <f t="shared" si="1"/>
        <v>2222434</v>
      </c>
      <c r="T10" s="34"/>
      <c r="U10" s="70">
        <f t="shared" si="1"/>
        <v>2457819</v>
      </c>
      <c r="V10" s="70">
        <f t="shared" si="1"/>
        <v>3705467</v>
      </c>
    </row>
    <row r="11" spans="1:22" ht="12" customHeight="1" x14ac:dyDescent="0.2">
      <c r="H11" s="67"/>
      <c r="I11" s="67"/>
      <c r="J11" s="67"/>
      <c r="K11" s="67"/>
      <c r="L11" s="67"/>
      <c r="M11" s="106"/>
      <c r="N11" s="1"/>
      <c r="Q11" s="67"/>
      <c r="R11" s="67"/>
      <c r="S11" s="106"/>
      <c r="T11" s="1"/>
      <c r="V11" s="67"/>
    </row>
    <row r="12" spans="1:22" ht="12" customHeight="1" x14ac:dyDescent="0.2">
      <c r="C12" s="64" t="s">
        <v>73</v>
      </c>
      <c r="D12" s="64"/>
      <c r="E12" s="64"/>
      <c r="F12" s="64"/>
      <c r="G12" s="64"/>
      <c r="H12" s="65"/>
      <c r="I12" s="65"/>
      <c r="J12" s="65"/>
      <c r="K12" s="65"/>
      <c r="L12" s="65"/>
      <c r="M12" s="107"/>
      <c r="N12" s="1"/>
      <c r="O12" s="64"/>
      <c r="P12" s="64"/>
      <c r="Q12" s="65"/>
      <c r="R12" s="65"/>
      <c r="S12" s="107"/>
      <c r="T12" s="1"/>
      <c r="U12" s="64"/>
      <c r="V12" s="65"/>
    </row>
    <row r="13" spans="1:22" ht="12" customHeight="1" x14ac:dyDescent="0.2">
      <c r="C13" s="2" t="s">
        <v>32</v>
      </c>
      <c r="H13" s="73">
        <f>IFERROR(H8/D8-1,"")</f>
        <v>0.55342442868750141</v>
      </c>
      <c r="I13" s="73">
        <f>IFERROR(I8/E8-1,"")</f>
        <v>0.45548225075430726</v>
      </c>
      <c r="J13" s="73">
        <f>IFERROR(J8/F8-1,"")</f>
        <v>0.305725997792619</v>
      </c>
      <c r="K13" s="73">
        <f>IFERROR(K8/G8-1,"")</f>
        <v>0.22594259417199525</v>
      </c>
      <c r="L13" s="73">
        <f t="shared" ref="H13:M15" si="2">IFERROR(L8/H8-1,"")</f>
        <v>0.14603254582122238</v>
      </c>
      <c r="M13" s="108">
        <f t="shared" si="2"/>
        <v>0.17182988128765464</v>
      </c>
      <c r="N13" s="34"/>
      <c r="O13" s="74"/>
      <c r="P13" s="74"/>
      <c r="Q13" s="73">
        <f t="shared" ref="Q13:S15" si="3">IFERROR(Q8/O8-1,"")</f>
        <v>0.50155636720153973</v>
      </c>
      <c r="R13" s="73">
        <f t="shared" si="3"/>
        <v>0.26029668990600463</v>
      </c>
      <c r="S13" s="108">
        <f t="shared" si="3"/>
        <v>0.15927505811722753</v>
      </c>
      <c r="T13" s="34"/>
      <c r="U13" s="74"/>
      <c r="V13" s="73">
        <f>V8/U8-1</f>
        <v>0.3674652201809816</v>
      </c>
    </row>
    <row r="14" spans="1:22" ht="12" customHeight="1" x14ac:dyDescent="0.2">
      <c r="C14" s="2" t="s">
        <v>33</v>
      </c>
      <c r="H14" s="73" t="str">
        <f t="shared" si="2"/>
        <v/>
      </c>
      <c r="I14" s="73" t="str">
        <f t="shared" ref="I14" si="4">IFERROR(I9/E9-1,"")</f>
        <v/>
      </c>
      <c r="J14" s="73" t="str">
        <f t="shared" ref="J14" si="5">IFERROR(J9/F9-1,"")</f>
        <v/>
      </c>
      <c r="K14" s="73" t="str">
        <f t="shared" ref="K14" si="6">IFERROR(K9/G9-1,"")</f>
        <v/>
      </c>
      <c r="L14" s="73" t="str">
        <f t="shared" ref="L14" si="7">IFERROR(L9/H9-1,"")</f>
        <v/>
      </c>
      <c r="M14" s="108">
        <f t="shared" ref="M14" si="8">IFERROR(M9/I9-1,"")</f>
        <v>1.1371506049228204</v>
      </c>
      <c r="N14" s="34"/>
      <c r="O14" s="74"/>
      <c r="P14" s="74"/>
      <c r="Q14" s="73" t="str">
        <f t="shared" si="3"/>
        <v/>
      </c>
      <c r="R14" s="73" t="str">
        <f t="shared" si="3"/>
        <v/>
      </c>
      <c r="S14" s="108">
        <f t="shared" si="3"/>
        <v>3.1975125156445561</v>
      </c>
      <c r="T14" s="34"/>
      <c r="U14" s="74"/>
      <c r="V14" s="75"/>
    </row>
    <row r="15" spans="1:22" s="42" customFormat="1" ht="12" customHeight="1" x14ac:dyDescent="0.2">
      <c r="A15" s="4"/>
      <c r="B15" s="4"/>
      <c r="C15" s="42" t="s">
        <v>34</v>
      </c>
      <c r="H15" s="76">
        <f>IFERROR(H10/D10-1,"")</f>
        <v>0.55342442868750141</v>
      </c>
      <c r="I15" s="76">
        <f>IFERROR(I10/E10-1,"")</f>
        <v>0.58814693360798853</v>
      </c>
      <c r="J15" s="76">
        <f>IFERROR(J10/F10-1,"")</f>
        <v>0.47064203775396596</v>
      </c>
      <c r="K15" s="76">
        <f>IFERROR(K10/G10-1,"")</f>
        <v>0.44549490677614623</v>
      </c>
      <c r="L15" s="76">
        <f t="shared" si="2"/>
        <v>0.34411759913465167</v>
      </c>
      <c r="M15" s="109">
        <f t="shared" si="2"/>
        <v>0.25246723602044785</v>
      </c>
      <c r="N15" s="35"/>
      <c r="O15" s="77"/>
      <c r="P15" s="78"/>
      <c r="Q15" s="76">
        <f t="shared" si="3"/>
        <v>0.5718127171467482</v>
      </c>
      <c r="R15" s="76">
        <f t="shared" si="3"/>
        <v>0.45632306032491732</v>
      </c>
      <c r="S15" s="109">
        <f t="shared" si="3"/>
        <v>0.29507716208554124</v>
      </c>
      <c r="T15" s="35"/>
      <c r="U15" s="78"/>
      <c r="V15" s="76">
        <f>V10/U10-1</f>
        <v>0.50762403578131665</v>
      </c>
    </row>
    <row r="16" spans="1:22" ht="12" customHeight="1" x14ac:dyDescent="0.2">
      <c r="H16" s="67"/>
      <c r="I16" s="67"/>
      <c r="J16" s="67"/>
      <c r="K16" s="67"/>
      <c r="L16" s="67"/>
      <c r="M16" s="106"/>
      <c r="N16" s="1"/>
      <c r="Q16" s="67"/>
      <c r="R16" s="67"/>
      <c r="S16" s="106"/>
      <c r="T16" s="1"/>
      <c r="V16" s="67"/>
    </row>
    <row r="17" spans="3:22" ht="12" customHeight="1" x14ac:dyDescent="0.2">
      <c r="C17" s="64" t="s">
        <v>74</v>
      </c>
      <c r="D17" s="64"/>
      <c r="E17" s="64"/>
      <c r="F17" s="64"/>
      <c r="G17" s="64"/>
      <c r="H17" s="65"/>
      <c r="I17" s="65"/>
      <c r="J17" s="65"/>
      <c r="K17" s="65"/>
      <c r="L17" s="65"/>
      <c r="M17" s="107"/>
      <c r="N17" s="1"/>
      <c r="O17" s="64"/>
      <c r="P17" s="64"/>
      <c r="Q17" s="65"/>
      <c r="R17" s="65"/>
      <c r="S17" s="107"/>
      <c r="T17" s="1"/>
      <c r="U17" s="64"/>
      <c r="V17" s="65"/>
    </row>
    <row r="18" spans="3:22" ht="12" customHeight="1" x14ac:dyDescent="0.2">
      <c r="C18" s="2" t="s">
        <v>32</v>
      </c>
      <c r="H18" s="69">
        <v>52504</v>
      </c>
      <c r="I18" s="69">
        <v>96758</v>
      </c>
      <c r="J18" s="69">
        <v>82504</v>
      </c>
      <c r="K18" s="69">
        <v>95311</v>
      </c>
      <c r="L18" s="69">
        <v>83390</v>
      </c>
      <c r="M18" s="104">
        <v>92919</v>
      </c>
      <c r="N18" s="34"/>
      <c r="O18" s="74"/>
      <c r="P18" s="74"/>
      <c r="Q18" s="69">
        <v>149262</v>
      </c>
      <c r="R18" s="69">
        <v>177815</v>
      </c>
      <c r="S18" s="104">
        <v>176309</v>
      </c>
      <c r="T18" s="34"/>
      <c r="U18" s="74"/>
      <c r="V18" s="69">
        <v>327077</v>
      </c>
    </row>
    <row r="19" spans="3:22" ht="12" customHeight="1" x14ac:dyDescent="0.2">
      <c r="C19" s="2" t="s">
        <v>33</v>
      </c>
      <c r="H19" s="69">
        <v>-7192</v>
      </c>
      <c r="I19" s="69">
        <v>-2119</v>
      </c>
      <c r="J19" s="69">
        <v>4233</v>
      </c>
      <c r="K19" s="69">
        <v>16392</v>
      </c>
      <c r="L19" s="69">
        <v>8157.9999999999991</v>
      </c>
      <c r="M19" s="104">
        <v>10581</v>
      </c>
      <c r="N19" s="34"/>
      <c r="O19" s="74"/>
      <c r="P19" s="74"/>
      <c r="Q19" s="69">
        <v>-9311</v>
      </c>
      <c r="R19" s="69">
        <v>20625</v>
      </c>
      <c r="S19" s="104">
        <v>18739</v>
      </c>
      <c r="T19" s="34"/>
      <c r="U19" s="74"/>
      <c r="V19" s="69">
        <v>11314</v>
      </c>
    </row>
    <row r="20" spans="3:22" ht="12" customHeight="1" x14ac:dyDescent="0.2">
      <c r="C20" s="2" t="s">
        <v>35</v>
      </c>
      <c r="H20" s="69">
        <v>-465</v>
      </c>
      <c r="I20" s="69">
        <v>-2513</v>
      </c>
      <c r="J20" s="69">
        <v>-3560</v>
      </c>
      <c r="K20" s="69">
        <v>-17085</v>
      </c>
      <c r="L20" s="69">
        <v>-29117</v>
      </c>
      <c r="M20" s="104">
        <v>-15101</v>
      </c>
      <c r="N20" s="34"/>
      <c r="O20" s="74"/>
      <c r="P20" s="74"/>
      <c r="Q20" s="69">
        <v>-2978</v>
      </c>
      <c r="R20" s="69">
        <v>-20645</v>
      </c>
      <c r="S20" s="104">
        <v>-44218</v>
      </c>
      <c r="T20" s="34"/>
      <c r="U20" s="74"/>
      <c r="V20" s="69">
        <v>-23623</v>
      </c>
    </row>
    <row r="21" spans="3:22" ht="12" customHeight="1" x14ac:dyDescent="0.2">
      <c r="C21" s="66" t="s">
        <v>34</v>
      </c>
      <c r="D21" s="66"/>
      <c r="E21" s="66"/>
      <c r="F21" s="66"/>
      <c r="G21" s="66"/>
      <c r="H21" s="70">
        <f t="shared" ref="H21:M21" si="9">SUM(H18:H20)</f>
        <v>44847</v>
      </c>
      <c r="I21" s="70">
        <f t="shared" si="9"/>
        <v>92126</v>
      </c>
      <c r="J21" s="70">
        <f t="shared" si="9"/>
        <v>83177</v>
      </c>
      <c r="K21" s="70">
        <f t="shared" si="9"/>
        <v>94618</v>
      </c>
      <c r="L21" s="70">
        <f t="shared" si="9"/>
        <v>62431</v>
      </c>
      <c r="M21" s="105">
        <f t="shared" si="9"/>
        <v>88399</v>
      </c>
      <c r="N21" s="34"/>
      <c r="O21" s="83"/>
      <c r="P21" s="83"/>
      <c r="Q21" s="70">
        <f>SUM(Q18:Q20)</f>
        <v>136973</v>
      </c>
      <c r="R21" s="70">
        <f>SUM(R18:R20)</f>
        <v>177795</v>
      </c>
      <c r="S21" s="105">
        <f>SUM(S18:S20)</f>
        <v>150830</v>
      </c>
      <c r="T21" s="34"/>
      <c r="U21" s="83"/>
      <c r="V21" s="70">
        <f>SUM(V18:V20)</f>
        <v>314768</v>
      </c>
    </row>
    <row r="22" spans="3:22" ht="12" customHeight="1" x14ac:dyDescent="0.2">
      <c r="H22" s="67"/>
      <c r="I22" s="67"/>
      <c r="J22" s="67"/>
      <c r="K22" s="67"/>
      <c r="L22" s="67"/>
      <c r="M22" s="106"/>
      <c r="N22" s="1"/>
      <c r="Q22" s="67"/>
      <c r="R22" s="67"/>
      <c r="S22" s="106"/>
      <c r="T22" s="1"/>
      <c r="V22" s="67"/>
    </row>
    <row r="23" spans="3:22" ht="12" customHeight="1" x14ac:dyDescent="0.2">
      <c r="C23" s="64" t="s">
        <v>75</v>
      </c>
      <c r="D23" s="64"/>
      <c r="E23" s="64"/>
      <c r="F23" s="64"/>
      <c r="G23" s="64"/>
      <c r="H23" s="65"/>
      <c r="I23" s="65"/>
      <c r="J23" s="65"/>
      <c r="K23" s="65"/>
      <c r="L23" s="65"/>
      <c r="M23" s="107"/>
      <c r="N23" s="1"/>
      <c r="O23" s="64"/>
      <c r="P23" s="64"/>
      <c r="Q23" s="65"/>
      <c r="R23" s="65"/>
      <c r="S23" s="107"/>
      <c r="T23" s="1"/>
      <c r="U23" s="64"/>
      <c r="V23" s="65"/>
    </row>
    <row r="24" spans="3:22" ht="12" customHeight="1" x14ac:dyDescent="0.2">
      <c r="C24" s="2" t="s">
        <v>32</v>
      </c>
      <c r="H24" s="73">
        <f>IFERROR(H18/H8,"")</f>
        <v>6.5808588055836531E-2</v>
      </c>
      <c r="I24" s="73">
        <f>IFERROR(I18/I8,"")</f>
        <v>0.11497866980380973</v>
      </c>
      <c r="J24" s="73">
        <f t="shared" ref="J24:K24" si="10">IFERROR(J18/J8,"")</f>
        <v>0.10742162832876977</v>
      </c>
      <c r="K24" s="73">
        <f t="shared" si="10"/>
        <v>9.9950292790147485E-2</v>
      </c>
      <c r="L24" s="73">
        <f>IFERROR(L18/L8,"")</f>
        <v>9.1202596851492554E-2</v>
      </c>
      <c r="M24" s="108">
        <f>IFERROR(M18/M8,"")</f>
        <v>9.4225913419123244E-2</v>
      </c>
      <c r="N24" s="34"/>
      <c r="O24" s="74"/>
      <c r="P24" s="74"/>
      <c r="Q24" s="73">
        <f>IFERROR(Q18/Q8,"")</f>
        <v>9.1049001469476795E-2</v>
      </c>
      <c r="R24" s="73">
        <f>IFERROR(R18/R8,"")</f>
        <v>0.10328335529904049</v>
      </c>
      <c r="S24" s="108">
        <f>IFERROR(S18/S8,"")</f>
        <v>9.277135947566599E-2</v>
      </c>
      <c r="T24" s="34"/>
      <c r="U24" s="74"/>
      <c r="V24" s="73">
        <f>IFERROR(V18/V8,"")</f>
        <v>9.7315903506772716E-2</v>
      </c>
    </row>
    <row r="25" spans="3:22" ht="12" customHeight="1" x14ac:dyDescent="0.2">
      <c r="C25" s="2" t="s">
        <v>33</v>
      </c>
      <c r="H25" s="73" t="str">
        <f>IFERROR(H19/H9,"")</f>
        <v/>
      </c>
      <c r="I25" s="73">
        <f>IFERROR(I19/I9,"")</f>
        <v>-2.7625677930746766E-2</v>
      </c>
      <c r="J25" s="73">
        <f t="shared" ref="J25:K25" si="11">IFERROR(J19/J9,"")</f>
        <v>4.3636925931653005E-2</v>
      </c>
      <c r="K25" s="73">
        <f t="shared" si="11"/>
        <v>9.5985384363142356E-2</v>
      </c>
      <c r="L25" s="73">
        <f>IFERROR(L19/L9,"")</f>
        <v>5.1620496336324172E-2</v>
      </c>
      <c r="M25" s="108">
        <f>IFERROR(M19/M9,"")</f>
        <v>6.4546630227904939E-2</v>
      </c>
      <c r="N25" s="34"/>
      <c r="O25" s="74"/>
      <c r="P25" s="74"/>
      <c r="Q25" s="73">
        <f>IFERROR(Q19/Q9,"")</f>
        <v>-0.12138871506049229</v>
      </c>
      <c r="R25" s="73">
        <f t="shared" ref="R25" si="12">IFERROR(R19/R9,"")</f>
        <v>7.7021894757283008E-2</v>
      </c>
      <c r="S25" s="108">
        <f>IFERROR(S19/S9,"")</f>
        <v>5.8201797705347773E-2</v>
      </c>
      <c r="T25" s="34"/>
      <c r="U25" s="74"/>
      <c r="V25" s="73">
        <f>IFERROR(V19/V9,"")</f>
        <v>3.2843229748755386E-2</v>
      </c>
    </row>
    <row r="26" spans="3:22" ht="12" customHeight="1" x14ac:dyDescent="0.2">
      <c r="C26" s="66" t="s">
        <v>34</v>
      </c>
      <c r="D26" s="66"/>
      <c r="E26" s="66"/>
      <c r="F26" s="66"/>
      <c r="G26" s="66"/>
      <c r="H26" s="84">
        <f>IFERROR(H21/H10,"")</f>
        <v>5.6211293397457347E-2</v>
      </c>
      <c r="I26" s="84">
        <f>IFERROR(I21/I10,"")</f>
        <v>0.10032954562780294</v>
      </c>
      <c r="J26" s="84">
        <f t="shared" ref="J26:K26" si="13">IFERROR(J21/J10,"")</f>
        <v>9.6153490458288832E-2</v>
      </c>
      <c r="K26" s="84">
        <f t="shared" si="13"/>
        <v>8.4152762460421929E-2</v>
      </c>
      <c r="L26" s="84">
        <f>IFERROR(L21/L10,"")</f>
        <v>5.8217453579714577E-2</v>
      </c>
      <c r="M26" s="110">
        <f>IFERROR(M21/M10,"")</f>
        <v>7.6864818991737804E-2</v>
      </c>
      <c r="N26" s="85"/>
      <c r="O26" s="84"/>
      <c r="P26" s="84"/>
      <c r="Q26" s="84">
        <f>IFERROR(Q21/Q10,"")</f>
        <v>7.9818165183912243E-2</v>
      </c>
      <c r="R26" s="84">
        <f>IFERROR(R21/R10,"")</f>
        <v>8.9370987491731196E-2</v>
      </c>
      <c r="S26" s="110">
        <f>IFERROR(S21/S10,"")</f>
        <v>6.7867032271824501E-2</v>
      </c>
      <c r="T26" s="85"/>
      <c r="U26" s="84"/>
      <c r="V26" s="84">
        <f>IFERROR(V21/V10,"")</f>
        <v>8.4946917621989346E-2</v>
      </c>
    </row>
    <row r="27" spans="3:22" ht="12" customHeight="1" x14ac:dyDescent="0.2">
      <c r="H27" s="67"/>
      <c r="I27" s="67"/>
      <c r="J27" s="67"/>
      <c r="K27" s="67"/>
      <c r="L27" s="67"/>
      <c r="M27" s="106"/>
      <c r="N27" s="1"/>
      <c r="Q27" s="67"/>
      <c r="R27" s="67"/>
      <c r="S27" s="106"/>
      <c r="T27" s="1"/>
      <c r="V27" s="67"/>
    </row>
    <row r="28" spans="3:22" ht="12" customHeight="1" x14ac:dyDescent="0.2">
      <c r="C28" s="64" t="s">
        <v>36</v>
      </c>
      <c r="D28" s="64"/>
      <c r="E28" s="64"/>
      <c r="F28" s="64"/>
      <c r="G28" s="64"/>
      <c r="H28" s="65"/>
      <c r="I28" s="65"/>
      <c r="J28" s="65"/>
      <c r="K28" s="65"/>
      <c r="L28" s="65"/>
      <c r="M28" s="107"/>
      <c r="N28" s="1"/>
      <c r="O28" s="64"/>
      <c r="P28" s="64"/>
      <c r="Q28" s="65"/>
      <c r="R28" s="65"/>
      <c r="S28" s="107"/>
      <c r="T28" s="1"/>
      <c r="U28" s="64"/>
      <c r="V28" s="65"/>
    </row>
    <row r="29" spans="3:22" ht="12" customHeight="1" x14ac:dyDescent="0.2">
      <c r="C29" s="2" t="s">
        <v>32</v>
      </c>
      <c r="H29" s="80">
        <v>2.4</v>
      </c>
      <c r="I29" s="80">
        <v>2.5</v>
      </c>
      <c r="J29" s="80">
        <v>2.3130000000000002</v>
      </c>
      <c r="K29" s="80">
        <v>2.78</v>
      </c>
      <c r="L29" s="80">
        <v>3.0750000000000002</v>
      </c>
      <c r="M29" s="111">
        <v>3.3</v>
      </c>
      <c r="N29" s="81"/>
      <c r="O29" s="80"/>
      <c r="P29" s="80"/>
      <c r="Q29" s="80">
        <v>2.5</v>
      </c>
      <c r="R29" s="80">
        <v>2.78</v>
      </c>
      <c r="S29" s="111">
        <v>3.3</v>
      </c>
      <c r="T29" s="81"/>
      <c r="U29" s="80"/>
      <c r="V29" s="80">
        <v>2.78</v>
      </c>
    </row>
    <row r="30" spans="3:22" ht="12" customHeight="1" x14ac:dyDescent="0.2">
      <c r="C30" s="2" t="s">
        <v>33</v>
      </c>
      <c r="H30" s="80">
        <v>0</v>
      </c>
      <c r="I30" s="80">
        <v>0</v>
      </c>
      <c r="J30" s="80">
        <v>0</v>
      </c>
      <c r="K30" s="80">
        <v>0.82</v>
      </c>
      <c r="L30" s="80">
        <v>0.92500000000000004</v>
      </c>
      <c r="M30" s="111">
        <v>1</v>
      </c>
      <c r="N30" s="81"/>
      <c r="O30" s="80"/>
      <c r="P30" s="80"/>
      <c r="Q30" s="80">
        <v>0</v>
      </c>
      <c r="R30" s="80">
        <v>0.82</v>
      </c>
      <c r="S30" s="111">
        <v>1</v>
      </c>
      <c r="T30" s="81"/>
      <c r="U30" s="80"/>
      <c r="V30" s="80">
        <v>0.82</v>
      </c>
    </row>
    <row r="31" spans="3:22" ht="12" customHeight="1" x14ac:dyDescent="0.2">
      <c r="C31" s="66" t="s">
        <v>34</v>
      </c>
      <c r="D31" s="66"/>
      <c r="E31" s="66"/>
      <c r="F31" s="66"/>
      <c r="G31" s="66"/>
      <c r="H31" s="82">
        <f>SUM(H29:H30)</f>
        <v>2.4</v>
      </c>
      <c r="I31" s="82">
        <f t="shared" ref="I31:M31" si="14">SUM(I29:I30)</f>
        <v>2.5</v>
      </c>
      <c r="J31" s="82">
        <f t="shared" si="14"/>
        <v>2.3130000000000002</v>
      </c>
      <c r="K31" s="82">
        <f t="shared" si="14"/>
        <v>3.5999999999999996</v>
      </c>
      <c r="L31" s="82">
        <f t="shared" si="14"/>
        <v>4</v>
      </c>
      <c r="M31" s="112">
        <f t="shared" si="14"/>
        <v>4.3</v>
      </c>
      <c r="N31" s="81"/>
      <c r="O31" s="82"/>
      <c r="P31" s="82"/>
      <c r="Q31" s="82">
        <f>SUM(Q29:Q30)</f>
        <v>2.5</v>
      </c>
      <c r="R31" s="82">
        <f t="shared" ref="R31:S31" si="15">SUM(R29:R30)</f>
        <v>3.5999999999999996</v>
      </c>
      <c r="S31" s="112">
        <f t="shared" si="15"/>
        <v>4.3</v>
      </c>
      <c r="T31" s="81"/>
      <c r="U31" s="82"/>
      <c r="V31" s="82">
        <f>SUM(V29:V30)</f>
        <v>3.5999999999999996</v>
      </c>
    </row>
    <row r="32" spans="3:22" ht="12" customHeight="1" x14ac:dyDescent="0.2">
      <c r="H32" s="67"/>
      <c r="I32" s="67"/>
      <c r="J32" s="79"/>
      <c r="K32" s="79"/>
      <c r="L32" s="79"/>
      <c r="M32" s="113"/>
      <c r="N32" s="1"/>
      <c r="Q32" s="67"/>
      <c r="R32" s="67"/>
      <c r="S32" s="106"/>
      <c r="T32" s="1"/>
      <c r="V32" s="67"/>
    </row>
    <row r="33" spans="3:22" ht="12" customHeight="1" x14ac:dyDescent="0.2">
      <c r="C33" s="64" t="s">
        <v>76</v>
      </c>
      <c r="D33" s="64"/>
      <c r="E33" s="64"/>
      <c r="F33" s="64"/>
      <c r="G33" s="64"/>
      <c r="H33" s="65"/>
      <c r="I33" s="65"/>
      <c r="J33" s="65"/>
      <c r="K33" s="65"/>
      <c r="L33" s="65"/>
      <c r="M33" s="107"/>
      <c r="N33" s="1"/>
      <c r="O33" s="64"/>
      <c r="P33" s="64"/>
      <c r="Q33" s="65"/>
      <c r="R33" s="65"/>
      <c r="S33" s="107"/>
      <c r="T33" s="1"/>
      <c r="U33" s="64"/>
      <c r="V33" s="65"/>
    </row>
    <row r="34" spans="3:22" ht="12" customHeight="1" x14ac:dyDescent="0.2">
      <c r="C34" s="2" t="s">
        <v>32</v>
      </c>
      <c r="H34" s="69">
        <v>34</v>
      </c>
      <c r="I34" s="69">
        <v>37</v>
      </c>
      <c r="J34" s="69">
        <v>38</v>
      </c>
      <c r="K34" s="69">
        <v>39</v>
      </c>
      <c r="L34" s="69">
        <v>39</v>
      </c>
      <c r="M34" s="104">
        <v>42</v>
      </c>
      <c r="N34" s="34"/>
      <c r="O34" s="74"/>
      <c r="P34" s="74"/>
      <c r="Q34" s="69">
        <v>37</v>
      </c>
      <c r="R34" s="69">
        <v>39</v>
      </c>
      <c r="S34" s="104">
        <v>42</v>
      </c>
      <c r="T34" s="34"/>
      <c r="U34" s="74">
        <v>32</v>
      </c>
      <c r="V34" s="69">
        <v>39</v>
      </c>
    </row>
    <row r="35" spans="3:22" ht="12" customHeight="1" x14ac:dyDescent="0.2">
      <c r="C35" s="2" t="s">
        <v>33</v>
      </c>
      <c r="H35" s="69">
        <v>0</v>
      </c>
      <c r="I35" s="69">
        <v>2</v>
      </c>
      <c r="J35" s="69">
        <v>2</v>
      </c>
      <c r="K35" s="69">
        <v>3</v>
      </c>
      <c r="L35" s="69">
        <v>4</v>
      </c>
      <c r="M35" s="104">
        <v>5</v>
      </c>
      <c r="N35" s="34"/>
      <c r="O35" s="74"/>
      <c r="P35" s="74"/>
      <c r="Q35" s="69">
        <v>2</v>
      </c>
      <c r="R35" s="69">
        <v>3</v>
      </c>
      <c r="S35" s="104">
        <v>5</v>
      </c>
      <c r="T35" s="34"/>
      <c r="U35" s="74"/>
      <c r="V35" s="69">
        <v>3</v>
      </c>
    </row>
    <row r="36" spans="3:22" ht="12" customHeight="1" x14ac:dyDescent="0.2">
      <c r="C36" s="66" t="s">
        <v>34</v>
      </c>
      <c r="D36" s="66"/>
      <c r="E36" s="66"/>
      <c r="F36" s="66"/>
      <c r="G36" s="66"/>
      <c r="H36" s="70">
        <f t="shared" ref="H36:K36" si="16">SUM(H34:H35)</f>
        <v>34</v>
      </c>
      <c r="I36" s="70">
        <f t="shared" si="16"/>
        <v>39</v>
      </c>
      <c r="J36" s="70">
        <f t="shared" si="16"/>
        <v>40</v>
      </c>
      <c r="K36" s="70">
        <f t="shared" si="16"/>
        <v>42</v>
      </c>
      <c r="L36" s="70">
        <f>SUM(L34:L35)</f>
        <v>43</v>
      </c>
      <c r="M36" s="105">
        <f t="shared" ref="M36" si="17">SUM(M34:M35)</f>
        <v>47</v>
      </c>
      <c r="N36" s="34"/>
      <c r="O36" s="83"/>
      <c r="P36" s="83"/>
      <c r="Q36" s="70">
        <f>SUM(Q34:Q35)</f>
        <v>39</v>
      </c>
      <c r="R36" s="70">
        <f t="shared" ref="R36:S36" si="18">SUM(R34:R35)</f>
        <v>42</v>
      </c>
      <c r="S36" s="105">
        <f t="shared" si="18"/>
        <v>47</v>
      </c>
      <c r="T36" s="34"/>
      <c r="U36" s="70">
        <f>SUM(U34:U35)</f>
        <v>32</v>
      </c>
      <c r="V36" s="70">
        <f>SUM(V34:V35)</f>
        <v>42</v>
      </c>
    </row>
    <row r="37" spans="3:22" ht="12" customHeight="1" x14ac:dyDescent="0.2">
      <c r="H37" s="67"/>
      <c r="I37" s="67"/>
      <c r="J37" s="67"/>
      <c r="K37" s="67"/>
      <c r="L37" s="67"/>
      <c r="M37" s="106"/>
      <c r="N37" s="1"/>
      <c r="Q37" s="67"/>
      <c r="R37" s="67"/>
      <c r="S37" s="106"/>
      <c r="T37" s="1"/>
      <c r="V37" s="67"/>
    </row>
    <row r="38" spans="3:22" ht="12" customHeight="1" x14ac:dyDescent="0.2">
      <c r="C38" s="64" t="s">
        <v>77</v>
      </c>
      <c r="D38" s="64"/>
      <c r="E38" s="64"/>
      <c r="F38" s="64"/>
      <c r="G38" s="64"/>
      <c r="H38" s="65"/>
      <c r="I38" s="65"/>
      <c r="J38" s="65"/>
      <c r="K38" s="65"/>
      <c r="L38" s="65"/>
      <c r="M38" s="107"/>
      <c r="N38" s="1"/>
      <c r="O38" s="64"/>
      <c r="P38" s="64"/>
      <c r="Q38" s="65"/>
      <c r="R38" s="65"/>
      <c r="S38" s="107"/>
      <c r="T38" s="1"/>
      <c r="U38" s="64"/>
      <c r="V38" s="65"/>
    </row>
    <row r="39" spans="3:22" ht="12" customHeight="1" x14ac:dyDescent="0.2">
      <c r="C39" s="2" t="s">
        <v>32</v>
      </c>
      <c r="H39" s="69">
        <v>2</v>
      </c>
      <c r="I39" s="69">
        <v>3</v>
      </c>
      <c r="J39" s="69">
        <v>1</v>
      </c>
      <c r="K39" s="69">
        <v>1</v>
      </c>
      <c r="L39" s="69">
        <v>0</v>
      </c>
      <c r="M39" s="104">
        <v>3</v>
      </c>
      <c r="N39" s="34"/>
      <c r="O39" s="74"/>
      <c r="P39" s="74"/>
      <c r="Q39" s="69">
        <v>5</v>
      </c>
      <c r="R39" s="69">
        <v>2</v>
      </c>
      <c r="S39" s="104">
        <v>3</v>
      </c>
      <c r="T39" s="34"/>
      <c r="U39" s="74"/>
      <c r="V39" s="69">
        <v>7</v>
      </c>
    </row>
    <row r="40" spans="3:22" ht="12" customHeight="1" x14ac:dyDescent="0.2">
      <c r="C40" s="2" t="s">
        <v>33</v>
      </c>
      <c r="H40" s="69">
        <v>0</v>
      </c>
      <c r="I40" s="69">
        <v>2</v>
      </c>
      <c r="J40" s="69">
        <v>0</v>
      </c>
      <c r="K40" s="69">
        <v>1</v>
      </c>
      <c r="L40" s="69">
        <v>1</v>
      </c>
      <c r="M40" s="104">
        <v>1</v>
      </c>
      <c r="N40" s="34"/>
      <c r="O40" s="74"/>
      <c r="P40" s="74"/>
      <c r="Q40" s="69">
        <v>2</v>
      </c>
      <c r="R40" s="69">
        <v>1</v>
      </c>
      <c r="S40" s="104">
        <v>2</v>
      </c>
      <c r="T40" s="34"/>
      <c r="U40" s="74"/>
      <c r="V40" s="69">
        <v>3</v>
      </c>
    </row>
    <row r="41" spans="3:22" ht="12" customHeight="1" x14ac:dyDescent="0.2">
      <c r="C41" s="66" t="s">
        <v>34</v>
      </c>
      <c r="D41" s="66"/>
      <c r="E41" s="66"/>
      <c r="F41" s="66"/>
      <c r="G41" s="66"/>
      <c r="H41" s="70">
        <f>SUM(H39:H40)</f>
        <v>2</v>
      </c>
      <c r="I41" s="70">
        <f t="shared" ref="I41:M41" si="19">SUM(I39:I40)</f>
        <v>5</v>
      </c>
      <c r="J41" s="70">
        <f t="shared" si="19"/>
        <v>1</v>
      </c>
      <c r="K41" s="70">
        <f t="shared" si="19"/>
        <v>2</v>
      </c>
      <c r="L41" s="70">
        <f t="shared" si="19"/>
        <v>1</v>
      </c>
      <c r="M41" s="105">
        <f t="shared" si="19"/>
        <v>4</v>
      </c>
      <c r="N41" s="34"/>
      <c r="O41" s="83"/>
      <c r="P41" s="83"/>
      <c r="Q41" s="70">
        <f>SUM(Q39:Q40)</f>
        <v>7</v>
      </c>
      <c r="R41" s="70">
        <f>SUM(R39:R40)</f>
        <v>3</v>
      </c>
      <c r="S41" s="105">
        <f>SUM(S39:S40)</f>
        <v>5</v>
      </c>
      <c r="T41" s="34"/>
      <c r="U41" s="83"/>
      <c r="V41" s="70">
        <f>SUM(V39:V40)</f>
        <v>10</v>
      </c>
    </row>
    <row r="42" spans="3:22" ht="12" customHeight="1" x14ac:dyDescent="0.2">
      <c r="H42" s="67"/>
      <c r="I42" s="67"/>
      <c r="J42" s="67"/>
      <c r="K42" s="67"/>
      <c r="L42" s="67"/>
      <c r="M42" s="106"/>
      <c r="N42" s="1"/>
      <c r="Q42" s="67"/>
      <c r="R42" s="67"/>
      <c r="S42" s="106"/>
      <c r="T42" s="1"/>
      <c r="V42" s="67"/>
    </row>
    <row r="43" spans="3:22" ht="12" customHeight="1" x14ac:dyDescent="0.2">
      <c r="C43" s="64" t="s">
        <v>78</v>
      </c>
      <c r="D43" s="64"/>
      <c r="E43" s="64"/>
      <c r="F43" s="64"/>
      <c r="G43" s="64"/>
      <c r="H43" s="65"/>
      <c r="I43" s="65"/>
      <c r="J43" s="65"/>
      <c r="K43" s="65"/>
      <c r="L43" s="65"/>
      <c r="M43" s="107"/>
      <c r="N43" s="1"/>
      <c r="O43" s="64"/>
      <c r="P43" s="64"/>
      <c r="Q43" s="65"/>
      <c r="R43" s="65"/>
      <c r="S43" s="107"/>
      <c r="T43" s="1"/>
      <c r="U43" s="64"/>
      <c r="V43" s="65"/>
    </row>
    <row r="44" spans="3:22" ht="12" customHeight="1" x14ac:dyDescent="0.2">
      <c r="C44" s="46" t="s">
        <v>32</v>
      </c>
      <c r="D44" s="46"/>
      <c r="E44" s="46"/>
      <c r="F44" s="46"/>
      <c r="G44" s="46"/>
      <c r="H44" s="71">
        <f>IFERROR(H8/H10,"")</f>
        <v>1</v>
      </c>
      <c r="I44" s="71">
        <f>IFERROR(I8/I10,"")</f>
        <v>0.91646573749175042</v>
      </c>
      <c r="J44" s="71">
        <f t="shared" ref="J44:K44" si="20">IFERROR(J8/J10,"")</f>
        <v>0.88786119549988207</v>
      </c>
      <c r="K44" s="71">
        <f t="shared" si="20"/>
        <v>0.84811270411611939</v>
      </c>
      <c r="L44" s="71">
        <f>IFERROR(L8/L10,"")</f>
        <v>0.85262818265235329</v>
      </c>
      <c r="M44" s="114">
        <f>IFERROR(M8/M10,"")</f>
        <v>0.85746110196181413</v>
      </c>
      <c r="N44" s="34"/>
      <c r="O44" s="72"/>
      <c r="P44" s="72"/>
      <c r="Q44" s="71">
        <f>IFERROR(Q8/Q10,"")</f>
        <v>0.95530234029869532</v>
      </c>
      <c r="R44" s="71">
        <f>IFERROR(R8/R10,"")</f>
        <v>0.86539636996809099</v>
      </c>
      <c r="S44" s="114">
        <f>IFERROR(S8/S10,"")</f>
        <v>0.85512910619617954</v>
      </c>
      <c r="T44" s="34"/>
      <c r="U44" s="72"/>
      <c r="V44" s="71">
        <f>IFERROR(V8/V10,"")</f>
        <v>0.90703331051119873</v>
      </c>
    </row>
    <row r="45" spans="3:22" ht="12" customHeight="1" x14ac:dyDescent="0.2">
      <c r="C45" s="46" t="s">
        <v>33</v>
      </c>
      <c r="D45" s="46"/>
      <c r="E45" s="46"/>
      <c r="F45" s="46"/>
      <c r="G45" s="46"/>
      <c r="H45" s="71">
        <f>IFERROR(H9/H10,"")</f>
        <v>0</v>
      </c>
      <c r="I45" s="71">
        <f>IFERROR(I9/I10,"")</f>
        <v>8.3534262508249538E-2</v>
      </c>
      <c r="J45" s="71">
        <f t="shared" ref="J45:K45" si="21">IFERROR(J9/J10,"")</f>
        <v>0.11213880450011791</v>
      </c>
      <c r="K45" s="71">
        <f t="shared" si="21"/>
        <v>0.15188729588388061</v>
      </c>
      <c r="L45" s="71">
        <f>IFERROR(L9/L10,"")</f>
        <v>0.14737181734764673</v>
      </c>
      <c r="M45" s="114">
        <f>IFERROR(M9/M10,"")</f>
        <v>0.1425388980381859</v>
      </c>
      <c r="N45" s="34"/>
      <c r="O45" s="72"/>
      <c r="P45" s="72"/>
      <c r="Q45" s="71">
        <f>IFERROR(Q9/Q10,"")</f>
        <v>4.4697659701304675E-2</v>
      </c>
      <c r="R45" s="71">
        <f>IFERROR(R9/R10,"")</f>
        <v>0.13460363003190906</v>
      </c>
      <c r="S45" s="114">
        <f>IFERROR(S9/S10,"")</f>
        <v>0.14487089380382048</v>
      </c>
      <c r="T45" s="34"/>
      <c r="U45" s="72"/>
      <c r="V45" s="71">
        <f>IFERROR(V9/V10,"")</f>
        <v>9.2966689488801282E-2</v>
      </c>
    </row>
    <row r="46" spans="3:22" ht="12" customHeight="1" collapsed="1" x14ac:dyDescent="0.2">
      <c r="M46" s="115"/>
      <c r="N46" s="1"/>
      <c r="S46" s="115"/>
      <c r="T46" s="1"/>
    </row>
    <row r="47" spans="3:22" ht="12" customHeight="1" x14ac:dyDescent="0.2">
      <c r="C47" s="64" t="s">
        <v>79</v>
      </c>
      <c r="D47" s="64"/>
      <c r="E47" s="64"/>
      <c r="F47" s="64"/>
      <c r="G47" s="64"/>
      <c r="H47" s="65"/>
      <c r="I47" s="65"/>
      <c r="J47" s="65"/>
      <c r="K47" s="65"/>
      <c r="L47" s="65"/>
      <c r="M47" s="107"/>
      <c r="N47" s="1"/>
      <c r="O47" s="64"/>
      <c r="P47" s="64"/>
      <c r="Q47" s="65"/>
      <c r="R47" s="65"/>
      <c r="S47" s="107"/>
      <c r="T47" s="1"/>
      <c r="U47" s="64"/>
      <c r="V47" s="65"/>
    </row>
    <row r="48" spans="3:22" ht="12" customHeight="1" x14ac:dyDescent="0.2">
      <c r="C48" s="2" t="s">
        <v>32</v>
      </c>
      <c r="H48" s="69">
        <v>68173</v>
      </c>
      <c r="I48" s="69">
        <v>111250</v>
      </c>
      <c r="J48" s="69">
        <v>97621</v>
      </c>
      <c r="K48" s="69">
        <v>120203</v>
      </c>
      <c r="L48" s="69">
        <v>103605</v>
      </c>
      <c r="M48" s="104">
        <v>118974</v>
      </c>
      <c r="N48" s="34"/>
      <c r="O48" s="74"/>
      <c r="P48" s="74"/>
      <c r="Q48" s="69">
        <v>179423</v>
      </c>
      <c r="R48" s="69">
        <v>217824</v>
      </c>
      <c r="S48" s="104">
        <v>222579</v>
      </c>
      <c r="T48" s="34"/>
      <c r="U48" s="74"/>
      <c r="V48" s="69">
        <v>397247</v>
      </c>
    </row>
    <row r="49" spans="3:22" ht="12" customHeight="1" x14ac:dyDescent="0.2">
      <c r="C49" s="2" t="s">
        <v>33</v>
      </c>
      <c r="H49" s="69">
        <v>-7192</v>
      </c>
      <c r="I49" s="69">
        <v>-2001</v>
      </c>
      <c r="J49" s="69">
        <v>4560</v>
      </c>
      <c r="K49" s="69">
        <v>16760</v>
      </c>
      <c r="L49" s="69">
        <v>8547</v>
      </c>
      <c r="M49" s="104">
        <v>10998</v>
      </c>
      <c r="N49" s="34"/>
      <c r="O49" s="74"/>
      <c r="P49" s="74"/>
      <c r="Q49" s="69">
        <v>-9193</v>
      </c>
      <c r="R49" s="69">
        <v>21320</v>
      </c>
      <c r="S49" s="104">
        <v>19545</v>
      </c>
      <c r="T49" s="34"/>
      <c r="U49" s="74"/>
      <c r="V49" s="69">
        <v>12127</v>
      </c>
    </row>
    <row r="50" spans="3:22" ht="12" customHeight="1" x14ac:dyDescent="0.2">
      <c r="C50" s="2" t="s">
        <v>35</v>
      </c>
      <c r="H50" s="69">
        <v>-465</v>
      </c>
      <c r="I50" s="69">
        <v>-2513</v>
      </c>
      <c r="J50" s="69">
        <v>-3560</v>
      </c>
      <c r="K50" s="69">
        <v>-17085</v>
      </c>
      <c r="L50" s="69">
        <v>-29117</v>
      </c>
      <c r="M50" s="104">
        <v>-15101</v>
      </c>
      <c r="N50" s="34"/>
      <c r="O50" s="74"/>
      <c r="P50" s="74"/>
      <c r="Q50" s="69">
        <v>-2978</v>
      </c>
      <c r="R50" s="69">
        <v>-20645</v>
      </c>
      <c r="S50" s="104">
        <v>-44218</v>
      </c>
      <c r="T50" s="34"/>
      <c r="U50" s="74"/>
      <c r="V50" s="69">
        <v>-23623</v>
      </c>
    </row>
    <row r="51" spans="3:22" ht="12" customHeight="1" x14ac:dyDescent="0.2">
      <c r="C51" s="66" t="s">
        <v>34</v>
      </c>
      <c r="D51" s="66"/>
      <c r="E51" s="66"/>
      <c r="F51" s="66"/>
      <c r="G51" s="66"/>
      <c r="H51" s="70">
        <f t="shared" ref="H51:M51" si="22">SUM(H48:H50)</f>
        <v>60516</v>
      </c>
      <c r="I51" s="70">
        <f t="shared" si="22"/>
        <v>106736</v>
      </c>
      <c r="J51" s="70">
        <f t="shared" si="22"/>
        <v>98621</v>
      </c>
      <c r="K51" s="70">
        <f t="shared" si="22"/>
        <v>119878</v>
      </c>
      <c r="L51" s="70">
        <f t="shared" si="22"/>
        <v>83035</v>
      </c>
      <c r="M51" s="105">
        <f t="shared" si="22"/>
        <v>114871</v>
      </c>
      <c r="N51" s="34"/>
      <c r="O51" s="83"/>
      <c r="P51" s="83"/>
      <c r="Q51" s="70">
        <f>SUM(Q48:Q50)</f>
        <v>167252</v>
      </c>
      <c r="R51" s="70">
        <f>SUM(R48:R50)</f>
        <v>218499</v>
      </c>
      <c r="S51" s="105">
        <f>SUM(S48:S50)</f>
        <v>197906</v>
      </c>
      <c r="T51" s="34"/>
      <c r="U51" s="83"/>
      <c r="V51" s="70">
        <f>SUM(V48:V50)</f>
        <v>385751</v>
      </c>
    </row>
    <row r="52" spans="3:22" ht="12" customHeight="1" x14ac:dyDescent="0.2">
      <c r="K52" s="21"/>
      <c r="M52" s="115"/>
      <c r="N52" s="1"/>
      <c r="S52" s="115"/>
      <c r="T52" s="1"/>
    </row>
    <row r="53" spans="3:22" ht="12" customHeight="1" x14ac:dyDescent="0.2">
      <c r="C53" s="64" t="s">
        <v>80</v>
      </c>
      <c r="D53" s="64"/>
      <c r="E53" s="64"/>
      <c r="F53" s="64"/>
      <c r="G53" s="64"/>
      <c r="H53" s="65"/>
      <c r="I53" s="65"/>
      <c r="J53" s="65"/>
      <c r="K53" s="68"/>
      <c r="L53" s="65"/>
      <c r="M53" s="107"/>
      <c r="N53" s="1"/>
      <c r="O53" s="64"/>
      <c r="P53" s="64"/>
      <c r="Q53" s="65"/>
      <c r="R53" s="65"/>
      <c r="S53" s="107"/>
      <c r="T53" s="1"/>
      <c r="U53" s="64"/>
      <c r="V53" s="65"/>
    </row>
    <row r="54" spans="3:22" ht="12" customHeight="1" x14ac:dyDescent="0.2">
      <c r="C54" s="2" t="s">
        <v>32</v>
      </c>
      <c r="H54" s="73">
        <f t="shared" ref="H54:M54" si="23">H48/H8</f>
        <v>8.5448134876019793E-2</v>
      </c>
      <c r="I54" s="73">
        <f t="shared" si="23"/>
        <v>0.13219968390907039</v>
      </c>
      <c r="J54" s="73">
        <f t="shared" si="23"/>
        <v>0.12710422257203086</v>
      </c>
      <c r="K54" s="73">
        <f t="shared" si="23"/>
        <v>0.12605391868991089</v>
      </c>
      <c r="L54" s="73">
        <f t="shared" si="23"/>
        <v>0.11331148874923715</v>
      </c>
      <c r="M54" s="108">
        <f t="shared" si="23"/>
        <v>0.12064737914879377</v>
      </c>
      <c r="N54" s="34"/>
      <c r="O54" s="74"/>
      <c r="P54" s="74"/>
      <c r="Q54" s="73">
        <f t="shared" ref="Q54:S55" si="24">Q48/Q8</f>
        <v>0.10944704607105582</v>
      </c>
      <c r="R54" s="73">
        <f t="shared" si="24"/>
        <v>0.12652247327086127</v>
      </c>
      <c r="S54" s="108">
        <f t="shared" si="24"/>
        <v>0.1171179940940863</v>
      </c>
      <c r="T54" s="34"/>
      <c r="U54" s="74"/>
      <c r="V54" s="73">
        <f>V48/V8</f>
        <v>0.11819373028477986</v>
      </c>
    </row>
    <row r="55" spans="3:22" ht="12" customHeight="1" x14ac:dyDescent="0.2">
      <c r="C55" s="2" t="s">
        <v>33</v>
      </c>
      <c r="H55" s="73" t="str">
        <f>IFERROR(H49/H9,"")</f>
        <v/>
      </c>
      <c r="I55" s="73">
        <f>I49/I9</f>
        <v>-2.6087296620775972E-2</v>
      </c>
      <c r="J55" s="73">
        <f>J49/J9</f>
        <v>4.700788619143343E-2</v>
      </c>
      <c r="K55" s="73">
        <f>K49/K9</f>
        <v>9.8140253899845417E-2</v>
      </c>
      <c r="L55" s="73">
        <f>L49/L9</f>
        <v>5.408192966248624E-2</v>
      </c>
      <c r="M55" s="108">
        <f>M49/M9</f>
        <v>6.7090429944853841E-2</v>
      </c>
      <c r="N55" s="34"/>
      <c r="O55" s="74"/>
      <c r="P55" s="74"/>
      <c r="Q55" s="73">
        <f t="shared" si="24"/>
        <v>-0.11985033375052148</v>
      </c>
      <c r="R55" s="73">
        <f t="shared" si="24"/>
        <v>7.9617299210922352E-2</v>
      </c>
      <c r="S55" s="108">
        <f t="shared" si="24"/>
        <v>6.0705167626395336E-2</v>
      </c>
      <c r="T55" s="34"/>
      <c r="U55" s="74"/>
      <c r="V55" s="73">
        <f>V49/V9</f>
        <v>3.5203274453169224E-2</v>
      </c>
    </row>
    <row r="56" spans="3:22" ht="12" customHeight="1" x14ac:dyDescent="0.2">
      <c r="C56" s="66" t="s">
        <v>34</v>
      </c>
      <c r="D56" s="66"/>
      <c r="E56" s="66"/>
      <c r="F56" s="66"/>
      <c r="G56" s="66"/>
      <c r="H56" s="84">
        <f t="shared" ref="H56:M56" si="25">H51/H10</f>
        <v>7.5850840217640617E-2</v>
      </c>
      <c r="I56" s="84">
        <f t="shared" si="25"/>
        <v>0.11624052256832136</v>
      </c>
      <c r="J56" s="84">
        <f t="shared" si="25"/>
        <v>0.1140069175671989</v>
      </c>
      <c r="K56" s="84">
        <f t="shared" si="25"/>
        <v>0.10661887651641823</v>
      </c>
      <c r="L56" s="84">
        <f t="shared" si="25"/>
        <v>7.7430863801502464E-2</v>
      </c>
      <c r="M56" s="110">
        <f t="shared" si="25"/>
        <v>9.988278852023115E-2</v>
      </c>
      <c r="N56" s="85"/>
      <c r="O56" s="84"/>
      <c r="P56" s="84"/>
      <c r="Q56" s="84">
        <f>Q51/Q10</f>
        <v>9.7462622293004397E-2</v>
      </c>
      <c r="R56" s="84">
        <f>R51/R10</f>
        <v>0.10983138668666595</v>
      </c>
      <c r="S56" s="110">
        <f>S51/S10</f>
        <v>8.9049213609942973E-2</v>
      </c>
      <c r="T56" s="85"/>
      <c r="U56" s="84"/>
      <c r="V56" s="84">
        <f>V51/V10</f>
        <v>0.10410320750393945</v>
      </c>
    </row>
    <row r="57" spans="3:22" x14ac:dyDescent="0.2">
      <c r="H57" s="18"/>
      <c r="I57" s="18"/>
      <c r="J57" s="18"/>
      <c r="K57" s="18"/>
      <c r="L57" s="18"/>
      <c r="M57" s="18"/>
      <c r="N57" s="1"/>
      <c r="T57" s="1"/>
      <c r="V57" s="62"/>
    </row>
    <row r="58" spans="3:22" x14ac:dyDescent="0.2">
      <c r="N58" s="1"/>
      <c r="T58" s="1"/>
    </row>
    <row r="59" spans="3:22" x14ac:dyDescent="0.2">
      <c r="N59" s="1"/>
      <c r="T59" s="1"/>
    </row>
    <row r="60" spans="3:22" x14ac:dyDescent="0.2">
      <c r="N60" s="1"/>
      <c r="T60" s="1"/>
    </row>
    <row r="61" spans="3:22" x14ac:dyDescent="0.2">
      <c r="N61" s="1"/>
      <c r="T61" s="1"/>
    </row>
    <row r="62" spans="3:22" x14ac:dyDescent="0.2">
      <c r="N62" s="1"/>
      <c r="T62" s="1"/>
    </row>
    <row r="63" spans="3:22" x14ac:dyDescent="0.2">
      <c r="N63" s="1"/>
      <c r="T63" s="1"/>
    </row>
    <row r="64" spans="3:22" x14ac:dyDescent="0.2">
      <c r="N64" s="1"/>
      <c r="T64" s="1"/>
    </row>
    <row r="65" spans="14:20" x14ac:dyDescent="0.2">
      <c r="N65" s="1"/>
      <c r="T65" s="1"/>
    </row>
    <row r="66" spans="14:20" x14ac:dyDescent="0.2">
      <c r="N66" s="1"/>
      <c r="T66" s="1"/>
    </row>
    <row r="67" spans="14:20" x14ac:dyDescent="0.2">
      <c r="N67" s="1"/>
      <c r="T67" s="1"/>
    </row>
    <row r="68" spans="14:20" x14ac:dyDescent="0.2">
      <c r="N68" s="1"/>
      <c r="T68" s="1"/>
    </row>
    <row r="69" spans="14:20" x14ac:dyDescent="0.2">
      <c r="N69" s="1"/>
      <c r="T69" s="1"/>
    </row>
    <row r="70" spans="14:20" x14ac:dyDescent="0.2">
      <c r="N70" s="1"/>
      <c r="T70" s="1"/>
    </row>
    <row r="71" spans="14:20" x14ac:dyDescent="0.2">
      <c r="N71" s="1"/>
      <c r="T71" s="1"/>
    </row>
    <row r="72" spans="14:20" x14ac:dyDescent="0.2">
      <c r="N72" s="1"/>
      <c r="T72" s="1"/>
    </row>
    <row r="73" spans="14:20" x14ac:dyDescent="0.2">
      <c r="N73" s="1"/>
      <c r="T73" s="1"/>
    </row>
    <row r="74" spans="14:20" x14ac:dyDescent="0.2">
      <c r="N74" s="1"/>
      <c r="T74" s="1"/>
    </row>
    <row r="75" spans="14:20" x14ac:dyDescent="0.2">
      <c r="N75" s="1"/>
      <c r="T75" s="1"/>
    </row>
    <row r="76" spans="14:20" x14ac:dyDescent="0.2">
      <c r="N76" s="1"/>
      <c r="T76" s="1"/>
    </row>
    <row r="77" spans="14:20" x14ac:dyDescent="0.2">
      <c r="N77" s="1"/>
      <c r="T77" s="1"/>
    </row>
    <row r="78" spans="14:20" x14ac:dyDescent="0.2">
      <c r="N78" s="1"/>
      <c r="T78" s="1"/>
    </row>
    <row r="79" spans="14:20" x14ac:dyDescent="0.2">
      <c r="N79" s="1"/>
      <c r="T79" s="1"/>
    </row>
    <row r="80" spans="14:20" x14ac:dyDescent="0.2">
      <c r="N80" s="1"/>
      <c r="T80" s="1"/>
    </row>
    <row r="81" spans="14:20" x14ac:dyDescent="0.2">
      <c r="N81" s="1"/>
      <c r="T81" s="1"/>
    </row>
    <row r="82" spans="14:20" x14ac:dyDescent="0.2">
      <c r="N82" s="1"/>
      <c r="T82" s="1"/>
    </row>
    <row r="83" spans="14:20" x14ac:dyDescent="0.2">
      <c r="N83" s="1"/>
      <c r="T83" s="1"/>
    </row>
    <row r="84" spans="14:20" x14ac:dyDescent="0.2">
      <c r="N84" s="1"/>
      <c r="T84" s="1"/>
    </row>
    <row r="85" spans="14:20" x14ac:dyDescent="0.2">
      <c r="N85" s="1"/>
      <c r="T85" s="1"/>
    </row>
    <row r="86" spans="14:20" x14ac:dyDescent="0.2">
      <c r="N86" s="1"/>
      <c r="T86" s="1"/>
    </row>
    <row r="87" spans="14:20" x14ac:dyDescent="0.2">
      <c r="N87" s="1"/>
      <c r="T87" s="1"/>
    </row>
    <row r="88" spans="14:20" x14ac:dyDescent="0.2">
      <c r="N88" s="1"/>
      <c r="T88" s="1"/>
    </row>
    <row r="89" spans="14:20" x14ac:dyDescent="0.2">
      <c r="N89" s="1"/>
      <c r="T89" s="1"/>
    </row>
    <row r="90" spans="14:20" x14ac:dyDescent="0.2">
      <c r="N90" s="1"/>
      <c r="T90" s="1"/>
    </row>
    <row r="91" spans="14:20" x14ac:dyDescent="0.2">
      <c r="N91" s="1"/>
      <c r="T91" s="1"/>
    </row>
    <row r="92" spans="14:20" x14ac:dyDescent="0.2">
      <c r="N92" s="1"/>
      <c r="T92" s="1"/>
    </row>
    <row r="93" spans="14:20" x14ac:dyDescent="0.2">
      <c r="N93" s="1"/>
      <c r="T93" s="1"/>
    </row>
    <row r="94" spans="14:20" x14ac:dyDescent="0.2">
      <c r="N94" s="1"/>
      <c r="T94" s="1"/>
    </row>
    <row r="95" spans="14:20" x14ac:dyDescent="0.2">
      <c r="N95" s="1"/>
      <c r="T95" s="1"/>
    </row>
    <row r="96" spans="14:20" x14ac:dyDescent="0.2">
      <c r="N96" s="1"/>
      <c r="T96" s="1"/>
    </row>
    <row r="97" spans="14:20" x14ac:dyDescent="0.2">
      <c r="N97" s="1"/>
      <c r="T97" s="1"/>
    </row>
    <row r="98" spans="14:20" x14ac:dyDescent="0.2">
      <c r="N98" s="1"/>
      <c r="T98" s="1"/>
    </row>
    <row r="99" spans="14:20" x14ac:dyDescent="0.2">
      <c r="N99" s="1"/>
      <c r="T99" s="1"/>
    </row>
    <row r="100" spans="14:20" x14ac:dyDescent="0.2">
      <c r="N100" s="1"/>
      <c r="T100" s="1"/>
    </row>
    <row r="101" spans="14:20" x14ac:dyDescent="0.2">
      <c r="N101" s="1"/>
      <c r="T101" s="1"/>
    </row>
    <row r="102" spans="14:20" x14ac:dyDescent="0.2">
      <c r="N102" s="1"/>
      <c r="T102" s="1"/>
    </row>
    <row r="103" spans="14:20" x14ac:dyDescent="0.2">
      <c r="N103" s="1"/>
      <c r="T103" s="1"/>
    </row>
    <row r="104" spans="14:20" x14ac:dyDescent="0.2">
      <c r="N104" s="1"/>
      <c r="T104" s="1"/>
    </row>
    <row r="105" spans="14:20" x14ac:dyDescent="0.2">
      <c r="N105" s="1"/>
      <c r="T105" s="1"/>
    </row>
    <row r="106" spans="14:20" x14ac:dyDescent="0.2">
      <c r="N106" s="1"/>
      <c r="T106" s="1"/>
    </row>
    <row r="107" spans="14:20" x14ac:dyDescent="0.2">
      <c r="N107" s="1"/>
      <c r="T107" s="1"/>
    </row>
    <row r="108" spans="14:20" x14ac:dyDescent="0.2">
      <c r="N108" s="1"/>
      <c r="T108" s="1"/>
    </row>
    <row r="109" spans="14:20" x14ac:dyDescent="0.2">
      <c r="N109" s="1"/>
      <c r="T109" s="1"/>
    </row>
    <row r="110" spans="14:20" x14ac:dyDescent="0.2">
      <c r="N110" s="1"/>
      <c r="T110" s="1"/>
    </row>
    <row r="111" spans="14:20" x14ac:dyDescent="0.2">
      <c r="N111" s="1"/>
      <c r="T111" s="1"/>
    </row>
    <row r="112" spans="14:20" x14ac:dyDescent="0.2">
      <c r="N112" s="1"/>
      <c r="T112" s="1"/>
    </row>
    <row r="113" spans="14:20" x14ac:dyDescent="0.2">
      <c r="N113" s="1"/>
      <c r="T113" s="1"/>
    </row>
    <row r="114" spans="14:20" x14ac:dyDescent="0.2">
      <c r="N114" s="1"/>
      <c r="T114" s="1"/>
    </row>
    <row r="115" spans="14:20" x14ac:dyDescent="0.2">
      <c r="N115" s="1"/>
      <c r="T115" s="1"/>
    </row>
    <row r="116" spans="14:20" x14ac:dyDescent="0.2">
      <c r="N116" s="1"/>
      <c r="T116" s="1"/>
    </row>
    <row r="117" spans="14:20" x14ac:dyDescent="0.2">
      <c r="N117" s="1"/>
      <c r="T117" s="1"/>
    </row>
    <row r="118" spans="14:20" x14ac:dyDescent="0.2">
      <c r="N118" s="1"/>
      <c r="T118" s="1"/>
    </row>
    <row r="119" spans="14:20" x14ac:dyDescent="0.2">
      <c r="N119" s="1"/>
      <c r="T119" s="1"/>
    </row>
    <row r="120" spans="14:20" x14ac:dyDescent="0.2">
      <c r="N120" s="1"/>
      <c r="T120" s="1"/>
    </row>
    <row r="121" spans="14:20" x14ac:dyDescent="0.2">
      <c r="N121" s="1"/>
      <c r="T121" s="1"/>
    </row>
    <row r="122" spans="14:20" x14ac:dyDescent="0.2">
      <c r="N122" s="1"/>
      <c r="T122" s="1"/>
    </row>
    <row r="123" spans="14:20" x14ac:dyDescent="0.2">
      <c r="N123" s="1"/>
      <c r="T123" s="1"/>
    </row>
    <row r="124" spans="14:20" x14ac:dyDescent="0.2">
      <c r="N124" s="1"/>
      <c r="T124" s="1"/>
    </row>
    <row r="125" spans="14:20" x14ac:dyDescent="0.2">
      <c r="N125" s="1"/>
      <c r="T125" s="1"/>
    </row>
    <row r="126" spans="14:20" x14ac:dyDescent="0.2">
      <c r="N126" s="1"/>
      <c r="T126" s="1"/>
    </row>
    <row r="127" spans="14:20" x14ac:dyDescent="0.2">
      <c r="N127" s="1"/>
      <c r="T127" s="1"/>
    </row>
    <row r="128" spans="14:20" x14ac:dyDescent="0.2">
      <c r="N128" s="1"/>
      <c r="T128" s="1"/>
    </row>
    <row r="129" spans="14:20" x14ac:dyDescent="0.2">
      <c r="N129" s="1"/>
      <c r="T129" s="1"/>
    </row>
    <row r="130" spans="14:20" x14ac:dyDescent="0.2">
      <c r="N130" s="1"/>
      <c r="T130" s="1"/>
    </row>
    <row r="131" spans="14:20" x14ac:dyDescent="0.2">
      <c r="N131" s="1"/>
      <c r="T131" s="1"/>
    </row>
    <row r="132" spans="14:20" x14ac:dyDescent="0.2">
      <c r="N132" s="1"/>
      <c r="T132" s="1"/>
    </row>
    <row r="133" spans="14:20" x14ac:dyDescent="0.2">
      <c r="N133" s="1"/>
      <c r="T133" s="1"/>
    </row>
    <row r="134" spans="14:20" x14ac:dyDescent="0.2">
      <c r="N134" s="1"/>
      <c r="T134" s="1"/>
    </row>
    <row r="135" spans="14:20" x14ac:dyDescent="0.2">
      <c r="N135" s="1"/>
      <c r="T135" s="1"/>
    </row>
    <row r="136" spans="14:20" x14ac:dyDescent="0.2">
      <c r="N136" s="1"/>
      <c r="T136" s="1"/>
    </row>
    <row r="137" spans="14:20" x14ac:dyDescent="0.2">
      <c r="N137" s="1"/>
      <c r="T137" s="1"/>
    </row>
    <row r="138" spans="14:20" x14ac:dyDescent="0.2">
      <c r="N138" s="1"/>
      <c r="T138" s="1"/>
    </row>
    <row r="139" spans="14:20" x14ac:dyDescent="0.2">
      <c r="N139" s="1"/>
      <c r="T139" s="1"/>
    </row>
    <row r="140" spans="14:20" x14ac:dyDescent="0.2">
      <c r="N140" s="1"/>
      <c r="T140" s="1"/>
    </row>
    <row r="141" spans="14:20" x14ac:dyDescent="0.2">
      <c r="N141" s="1"/>
      <c r="T141" s="1"/>
    </row>
    <row r="142" spans="14:20" x14ac:dyDescent="0.2">
      <c r="N142" s="1"/>
      <c r="T142" s="1"/>
    </row>
    <row r="143" spans="14:20" x14ac:dyDescent="0.2">
      <c r="N143" s="1"/>
      <c r="T143" s="1"/>
    </row>
    <row r="144" spans="14:20" x14ac:dyDescent="0.2">
      <c r="N144" s="1"/>
      <c r="T144" s="1"/>
    </row>
    <row r="145" spans="14:20" x14ac:dyDescent="0.2">
      <c r="N145" s="1"/>
      <c r="T145" s="1"/>
    </row>
    <row r="146" spans="14:20" x14ac:dyDescent="0.2">
      <c r="N146" s="1"/>
      <c r="T146" s="1"/>
    </row>
    <row r="147" spans="14:20" x14ac:dyDescent="0.2">
      <c r="N147" s="1"/>
      <c r="T147" s="1"/>
    </row>
    <row r="148" spans="14:20" x14ac:dyDescent="0.2">
      <c r="N148" s="1"/>
      <c r="T148" s="1"/>
    </row>
    <row r="149" spans="14:20" x14ac:dyDescent="0.2">
      <c r="N149" s="1"/>
      <c r="T149" s="1"/>
    </row>
    <row r="150" spans="14:20" x14ac:dyDescent="0.2">
      <c r="N150" s="1"/>
      <c r="T150" s="1"/>
    </row>
    <row r="151" spans="14:20" x14ac:dyDescent="0.2">
      <c r="N151" s="1"/>
      <c r="T151" s="1"/>
    </row>
    <row r="152" spans="14:20" x14ac:dyDescent="0.2">
      <c r="N152" s="1"/>
      <c r="T152" s="1"/>
    </row>
    <row r="153" spans="14:20" x14ac:dyDescent="0.2">
      <c r="N153" s="1"/>
      <c r="T153" s="1"/>
    </row>
    <row r="154" spans="14:20" x14ac:dyDescent="0.2">
      <c r="N154" s="1"/>
      <c r="T154" s="1"/>
    </row>
    <row r="155" spans="14:20" x14ac:dyDescent="0.2">
      <c r="N155" s="1"/>
      <c r="T155" s="1"/>
    </row>
    <row r="156" spans="14:20" x14ac:dyDescent="0.2">
      <c r="N156" s="1"/>
      <c r="T156" s="1"/>
    </row>
    <row r="157" spans="14:20" x14ac:dyDescent="0.2">
      <c r="N157" s="1"/>
      <c r="T157" s="1"/>
    </row>
    <row r="158" spans="14:20" x14ac:dyDescent="0.2">
      <c r="N158" s="1"/>
      <c r="T158" s="1"/>
    </row>
    <row r="159" spans="14:20" x14ac:dyDescent="0.2">
      <c r="N159" s="1"/>
      <c r="T159" s="1"/>
    </row>
    <row r="160" spans="14:20" x14ac:dyDescent="0.2">
      <c r="N160" s="1"/>
      <c r="T160" s="1"/>
    </row>
    <row r="161" spans="14:20" x14ac:dyDescent="0.2">
      <c r="N161" s="1"/>
      <c r="T161" s="1"/>
    </row>
    <row r="162" spans="14:20" x14ac:dyDescent="0.2">
      <c r="N162" s="1"/>
      <c r="T162" s="1"/>
    </row>
    <row r="163" spans="14:20" x14ac:dyDescent="0.2">
      <c r="N163" s="1"/>
      <c r="T163" s="1"/>
    </row>
  </sheetData>
  <hyperlinks>
    <hyperlink ref="C3" location="'Contents'!A1" display="← Contents" xr:uid="{00000000-0004-0000-0300-000000000000}"/>
  </hyperlinks>
  <pageMargins left="0.7" right="0.7" top="0.75" bottom="0.75" header="0.3" footer="0.3"/>
  <pageSetup paperSize="9" scale="8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0109A459DF9A428C75E6333C19B91A" ma:contentTypeVersion="16" ma:contentTypeDescription="Create a new document." ma:contentTypeScope="" ma:versionID="b61ab2077e69fdf243dc0ca63463bb67">
  <xsd:schema xmlns:xsd="http://www.w3.org/2001/XMLSchema" xmlns:xs="http://www.w3.org/2001/XMLSchema" xmlns:p="http://schemas.microsoft.com/office/2006/metadata/properties" xmlns:ns2="1abe482e-62b3-4951-aab0-5e7384fc1877" xmlns:ns3="f92e8770-8753-4833-8130-c59bbefa30d1" targetNamespace="http://schemas.microsoft.com/office/2006/metadata/properties" ma:root="true" ma:fieldsID="dc61139036487bae304da85116968092" ns2:_="" ns3:_="">
    <xsd:import namespace="1abe482e-62b3-4951-aab0-5e7384fc1877"/>
    <xsd:import namespace="f92e8770-8753-4833-8130-c59bbefa30d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e482e-62b3-4951-aab0-5e7384fc18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7cfa243-6bfc-4d90-8990-cd66f6185100"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2e8770-8753-4833-8130-c59bbefa30d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2ecf06e-1358-49bc-ba68-f3b6de57a564}" ma:internalName="TaxCatchAll" ma:showField="CatchAllData" ma:web="f92e8770-8753-4833-8130-c59bbefa30d1">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be482e-62b3-4951-aab0-5e7384fc1877">
      <Terms xmlns="http://schemas.microsoft.com/office/infopath/2007/PartnerControls"/>
    </lcf76f155ced4ddcb4097134ff3c332f>
    <TaxCatchAll xmlns="f92e8770-8753-4833-8130-c59bbefa30d1" xsi:nil="true"/>
  </documentManagement>
</p:properties>
</file>

<file path=customXml/itemProps1.xml><?xml version="1.0" encoding="utf-8"?>
<ds:datastoreItem xmlns:ds="http://schemas.openxmlformats.org/officeDocument/2006/customXml" ds:itemID="{EAAB2A67-DC97-4A1C-93ED-CBD4AA9AA75D}"/>
</file>

<file path=customXml/itemProps2.xml><?xml version="1.0" encoding="utf-8"?>
<ds:datastoreItem xmlns:ds="http://schemas.openxmlformats.org/officeDocument/2006/customXml" ds:itemID="{1356309F-0D1D-47A8-9E12-8EE5460BC1A3}"/>
</file>

<file path=customXml/itemProps3.xml><?xml version="1.0" encoding="utf-8"?>
<ds:datastoreItem xmlns:ds="http://schemas.openxmlformats.org/officeDocument/2006/customXml" ds:itemID="{25640F2B-E682-4D4F-B207-772796F3A04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Contents</vt:lpstr>
      <vt:lpstr>Disclaimer</vt:lpstr>
      <vt:lpstr>P&amp;L</vt:lpstr>
      <vt:lpstr>Balance sheet and cash flow</vt:lpstr>
      <vt:lpstr>Segments</vt:lpstr>
      <vt:lpstr>'Balance sheet and cash flow'!Print_Area</vt:lpstr>
      <vt:lpstr>'P&amp;L'!Print_Area</vt:lpstr>
      <vt:lpstr>Segments!Print_Area</vt:lpstr>
      <vt:lpstr>'Balance sheet and cash flow'!Print_Titles</vt:lpstr>
      <vt:lpstr>'P&amp;L'!Print_Titles</vt:lpstr>
      <vt:lpstr>Segments!Print_Titles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2026-10-14T12:25:32Z</dcterms:created>
  <dcterms:modified xsi:type="dcterms:W3CDTF">2026-10-14T12:25:48Z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0x010100C20109A459DF9A428C75E6333C19B91A</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